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30" windowWidth="18795" windowHeight="7305" activeTab="0"/>
  </bookViews>
  <sheets>
    <sheet name="tableau de compilation" sheetId="1" r:id="rId1"/>
  </sheets>
  <definedNames>
    <definedName name="_xlnm.Print_Titles" localSheetId="0">'tableau de compilation'!$10:$11</definedName>
    <definedName name="raisonschangements">'tableau de compilation'!$V$12:$W$19</definedName>
    <definedName name="_xlnm.Print_Area" localSheetId="0">'tableau de compilation'!$A$1:$Q$33</definedName>
  </definedNames>
  <calcPr fullCalcOnLoad="1"/>
</workbook>
</file>

<file path=xl/sharedStrings.xml><?xml version="1.0" encoding="utf-8"?>
<sst xmlns="http://schemas.openxmlformats.org/spreadsheetml/2006/main" count="59" uniqueCount="48">
  <si>
    <t>Description</t>
  </si>
  <si>
    <t>Statut de la demande de changement</t>
  </si>
  <si>
    <t xml:space="preserve">Préliminaire </t>
  </si>
  <si>
    <t>En approbation</t>
  </si>
  <si>
    <t>Contrat numéro :</t>
  </si>
  <si>
    <t>Entrepreneur :</t>
  </si>
  <si>
    <t>DC-002</t>
  </si>
  <si>
    <t>aaa</t>
  </si>
  <si>
    <t>bbb</t>
  </si>
  <si>
    <t>DC-003</t>
  </si>
  <si>
    <t>DC-004</t>
  </si>
  <si>
    <t>ccc</t>
  </si>
  <si>
    <t>ddd</t>
  </si>
  <si>
    <t>En travaux</t>
  </si>
  <si>
    <t>Approuvée</t>
  </si>
  <si>
    <t>Fermée (travaux terminés)</t>
  </si>
  <si>
    <t>DC-005</t>
  </si>
  <si>
    <t>DC-006</t>
  </si>
  <si>
    <t>eee</t>
  </si>
  <si>
    <t>fff</t>
  </si>
  <si>
    <t>Budget de contingences approuvé par les instances:</t>
  </si>
  <si>
    <t xml:space="preserve">Budget de contingences restant:  </t>
  </si>
  <si>
    <t>Condition de chantier</t>
  </si>
  <si>
    <t>Erreur et omission</t>
  </si>
  <si>
    <t>Modification de conception</t>
  </si>
  <si>
    <t>Coordination interdisciplinaire</t>
  </si>
  <si>
    <t>Demande de la Ville</t>
  </si>
  <si>
    <t>Substitution d'items</t>
  </si>
  <si>
    <t>Réclamation / dédommagement</t>
  </si>
  <si>
    <t>Autres</t>
  </si>
  <si>
    <t>Raison du changement
(menu déroulant)</t>
  </si>
  <si>
    <t>Délais reliés aux changements (jours)</t>
  </si>
  <si>
    <t>no. DC</t>
  </si>
  <si>
    <t>PROFESSIONNELS</t>
  </si>
  <si>
    <t>Date</t>
  </si>
  <si>
    <t>ENTREPRENEUR</t>
  </si>
  <si>
    <t>ORDRE DE CHANGEMENT</t>
  </si>
  <si>
    <t>Budget des contingences restant</t>
  </si>
  <si>
    <t>Montant recommandé
(avant taxes)</t>
  </si>
  <si>
    <t>Estimation par la Ville ou le Professionnel désigné
(avant taxes)</t>
  </si>
  <si>
    <t>Montant soumis par l'Entrepreneur
(avant taxes)</t>
  </si>
  <si>
    <t>Montant approuvé par la Ville
(avant taxes)</t>
  </si>
  <si>
    <t>Montant approuvé par l'Entrepreneur
(avant taxes)</t>
  </si>
  <si>
    <t>Différence montant approuvé Ville / montant approuvé Entrepreneur</t>
  </si>
  <si>
    <t>TABLEAU DE SUIVI DES DEMANDES DE CHANGEMENT
ET DU BUDGET DES CONTINGENCES</t>
  </si>
  <si>
    <t>Note : Lorsque les dépenses prévisibles atteignent 90% du budget de contingences, l'unité d'affaire devrait faire une demande à l'instance décisionnel compétente de la Ville pour faire autoriser de nouveaux crédits.</t>
  </si>
  <si>
    <t>no. ODC</t>
  </si>
  <si>
    <t>DC-001-R0</t>
  </si>
</sst>
</file>

<file path=xl/styles.xml><?xml version="1.0" encoding="utf-8"?>
<styleSheet xmlns="http://schemas.openxmlformats.org/spreadsheetml/2006/main">
  <numFmts count="17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.00_)\ [$€-1]_ ;_ * \(#,##0.00\)\ [$€-1]_ ;_ * &quot;-&quot;??_)\ [$€-1]_ "/>
    <numFmt numFmtId="165" formatCode="0.000"/>
    <numFmt numFmtId="166" formatCode="&quot;Vrai&quot;;&quot;Vrai&quot;;&quot;Faux&quot;"/>
    <numFmt numFmtId="167" formatCode="&quot;Actif&quot;;&quot;Actif&quot;;&quot;Inactif&quot;"/>
    <numFmt numFmtId="168" formatCode="#,##0.00\ &quot;$&quot;"/>
    <numFmt numFmtId="169" formatCode="#,##0\ &quot;$&quot;"/>
    <numFmt numFmtId="170" formatCode="#,##0\ _$"/>
    <numFmt numFmtId="171" formatCode="[$-C0C]d\ mmmm\ yyyy"/>
    <numFmt numFmtId="172" formatCode="mmm/yyyy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164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169" fontId="7" fillId="34" borderId="10" xfId="0" applyNumberFormat="1" applyFont="1" applyFill="1" applyBorder="1" applyAlignment="1">
      <alignment horizontal="center"/>
    </xf>
    <xf numFmtId="169" fontId="7" fillId="34" borderId="11" xfId="0" applyNumberFormat="1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13" xfId="46" applyFont="1" applyBorder="1" applyAlignment="1" applyProtection="1" quotePrefix="1">
      <alignment horizontal="center" vertical="center"/>
      <protection/>
    </xf>
    <xf numFmtId="0" fontId="1" fillId="0" borderId="14" xfId="46" applyFont="1" applyBorder="1" applyAlignment="1" applyProtection="1">
      <alignment horizontal="center" vertical="center"/>
      <protection/>
    </xf>
    <xf numFmtId="0" fontId="1" fillId="0" borderId="14" xfId="46" applyFont="1" applyBorder="1" applyAlignment="1" applyProtection="1">
      <alignment horizontal="center" vertical="center"/>
      <protection/>
    </xf>
    <xf numFmtId="0" fontId="1" fillId="0" borderId="15" xfId="46" applyFont="1" applyBorder="1" applyAlignment="1" applyProtection="1">
      <alignment horizontal="center" vertical="center"/>
      <protection/>
    </xf>
    <xf numFmtId="0" fontId="0" fillId="0" borderId="16" xfId="0" applyBorder="1" applyAlignment="1">
      <alignment horizontal="left" indent="1"/>
    </xf>
    <xf numFmtId="0" fontId="0" fillId="0" borderId="13" xfId="0" applyFont="1" applyBorder="1" applyAlignment="1">
      <alignment horizontal="left" wrapText="1" indent="1"/>
    </xf>
    <xf numFmtId="0" fontId="0" fillId="0" borderId="17" xfId="0" applyBorder="1" applyAlignment="1">
      <alignment horizontal="left" indent="1"/>
    </xf>
    <xf numFmtId="0" fontId="0" fillId="0" borderId="14" xfId="0" applyFont="1" applyBorder="1" applyAlignment="1">
      <alignment horizontal="left" wrapText="1" indent="1"/>
    </xf>
    <xf numFmtId="0" fontId="0" fillId="0" borderId="18" xfId="0" applyBorder="1" applyAlignment="1">
      <alignment horizontal="left" indent="1"/>
    </xf>
    <xf numFmtId="0" fontId="0" fillId="0" borderId="15" xfId="0" applyFont="1" applyBorder="1" applyAlignment="1">
      <alignment horizontal="left" wrapText="1" indent="1"/>
    </xf>
    <xf numFmtId="168" fontId="0" fillId="0" borderId="13" xfId="0" applyNumberFormat="1" applyFont="1" applyBorder="1" applyAlignment="1">
      <alignment wrapText="1"/>
    </xf>
    <xf numFmtId="168" fontId="0" fillId="0" borderId="14" xfId="0" applyNumberFormat="1" applyFont="1" applyBorder="1" applyAlignment="1">
      <alignment wrapText="1"/>
    </xf>
    <xf numFmtId="168" fontId="0" fillId="0" borderId="15" xfId="0" applyNumberFormat="1" applyFont="1" applyBorder="1" applyAlignment="1">
      <alignment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10" xfId="0" applyFont="1" applyBorder="1" applyAlignment="1">
      <alignment wrapText="1"/>
    </xf>
    <xf numFmtId="0" fontId="0" fillId="0" borderId="13" xfId="0" applyNumberFormat="1" applyFont="1" applyBorder="1" applyAlignment="1">
      <alignment horizontal="center"/>
    </xf>
    <xf numFmtId="0" fontId="0" fillId="0" borderId="21" xfId="0" applyNumberFormat="1" applyFont="1" applyBorder="1" applyAlignment="1">
      <alignment horizontal="center"/>
    </xf>
    <xf numFmtId="0" fontId="0" fillId="0" borderId="22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/>
    </xf>
    <xf numFmtId="0" fontId="0" fillId="0" borderId="0" xfId="0" applyAlignment="1">
      <alignment horizontal="left" vertical="center"/>
    </xf>
    <xf numFmtId="14" fontId="0" fillId="0" borderId="13" xfId="0" applyNumberFormat="1" applyFont="1" applyBorder="1" applyAlignment="1">
      <alignment horizontal="center" wrapText="1"/>
    </xf>
    <xf numFmtId="14" fontId="0" fillId="0" borderId="14" xfId="0" applyNumberFormat="1" applyFont="1" applyBorder="1" applyAlignment="1">
      <alignment horizontal="center" wrapText="1"/>
    </xf>
    <xf numFmtId="14" fontId="0" fillId="0" borderId="15" xfId="0" applyNumberFormat="1" applyFont="1" applyBorder="1" applyAlignment="1">
      <alignment horizontal="center" wrapText="1"/>
    </xf>
    <xf numFmtId="168" fontId="5" fillId="0" borderId="10" xfId="0" applyNumberFormat="1" applyFont="1" applyBorder="1" applyAlignment="1">
      <alignment wrapText="1"/>
    </xf>
    <xf numFmtId="169" fontId="7" fillId="0" borderId="0" xfId="0" applyNumberFormat="1" applyFont="1" applyFill="1" applyBorder="1" applyAlignment="1">
      <alignment horizontal="center"/>
    </xf>
    <xf numFmtId="169" fontId="7" fillId="0" borderId="0" xfId="0" applyNumberFormat="1" applyFont="1" applyFill="1" applyBorder="1" applyAlignment="1">
      <alignment horizontal="center" wrapText="1"/>
    </xf>
    <xf numFmtId="0" fontId="7" fillId="0" borderId="0" xfId="0" applyFont="1" applyAlignment="1">
      <alignment vertical="center" wrapText="1"/>
    </xf>
    <xf numFmtId="0" fontId="7" fillId="34" borderId="19" xfId="0" applyFont="1" applyFill="1" applyBorder="1" applyAlignment="1">
      <alignment horizontal="right" vertical="center"/>
    </xf>
    <xf numFmtId="0" fontId="7" fillId="34" borderId="20" xfId="0" applyFont="1" applyFill="1" applyBorder="1" applyAlignment="1">
      <alignment horizontal="right" vertical="center"/>
    </xf>
    <xf numFmtId="0" fontId="7" fillId="34" borderId="23" xfId="0" applyFont="1" applyFill="1" applyBorder="1" applyAlignment="1">
      <alignment horizontal="right" vertical="center"/>
    </xf>
    <xf numFmtId="168" fontId="7" fillId="34" borderId="24" xfId="0" applyNumberFormat="1" applyFont="1" applyFill="1" applyBorder="1" applyAlignment="1">
      <alignment horizontal="right" vertical="center" wrapText="1"/>
    </xf>
    <xf numFmtId="168" fontId="7" fillId="34" borderId="25" xfId="0" applyNumberFormat="1" applyFont="1" applyFill="1" applyBorder="1" applyAlignment="1">
      <alignment horizontal="right" vertical="center" wrapText="1"/>
    </xf>
    <xf numFmtId="168" fontId="7" fillId="34" borderId="26" xfId="0" applyNumberFormat="1" applyFont="1" applyFill="1" applyBorder="1" applyAlignment="1">
      <alignment horizontal="righ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0" fontId="5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45</xdr:col>
      <xdr:colOff>0</xdr:colOff>
      <xdr:row>5</xdr:row>
      <xdr:rowOff>0</xdr:rowOff>
    </xdr:to>
    <xdr:sp>
      <xdr:nvSpPr>
        <xdr:cNvPr id="1" name="Line 4"/>
        <xdr:cNvSpPr>
          <a:spLocks/>
        </xdr:cNvSpPr>
      </xdr:nvSpPr>
      <xdr:spPr>
        <a:xfrm>
          <a:off x="0" y="1943100"/>
          <a:ext cx="296513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9525</xdr:colOff>
      <xdr:row>5</xdr:row>
      <xdr:rowOff>0</xdr:rowOff>
    </xdr:from>
    <xdr:to>
      <xdr:col>45</xdr:col>
      <xdr:colOff>0</xdr:colOff>
      <xdr:row>5</xdr:row>
      <xdr:rowOff>0</xdr:rowOff>
    </xdr:to>
    <xdr:sp>
      <xdr:nvSpPr>
        <xdr:cNvPr id="2" name="Line 8"/>
        <xdr:cNvSpPr>
          <a:spLocks/>
        </xdr:cNvSpPr>
      </xdr:nvSpPr>
      <xdr:spPr>
        <a:xfrm>
          <a:off x="26860500" y="1943100"/>
          <a:ext cx="2790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85725</xdr:colOff>
      <xdr:row>5</xdr:row>
      <xdr:rowOff>0</xdr:rowOff>
    </xdr:from>
    <xdr:to>
      <xdr:col>39</xdr:col>
      <xdr:colOff>85725</xdr:colOff>
      <xdr:row>5</xdr:row>
      <xdr:rowOff>0</xdr:rowOff>
    </xdr:to>
    <xdr:sp>
      <xdr:nvSpPr>
        <xdr:cNvPr id="3" name="Line 9"/>
        <xdr:cNvSpPr>
          <a:spLocks/>
        </xdr:cNvSpPr>
      </xdr:nvSpPr>
      <xdr:spPr>
        <a:xfrm>
          <a:off x="28651200" y="194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142875</xdr:colOff>
      <xdr:row>5</xdr:row>
      <xdr:rowOff>0</xdr:rowOff>
    </xdr:from>
    <xdr:to>
      <xdr:col>42</xdr:col>
      <xdr:colOff>142875</xdr:colOff>
      <xdr:row>5</xdr:row>
      <xdr:rowOff>0</xdr:rowOff>
    </xdr:to>
    <xdr:sp>
      <xdr:nvSpPr>
        <xdr:cNvPr id="4" name="Line 10"/>
        <xdr:cNvSpPr>
          <a:spLocks/>
        </xdr:cNvSpPr>
      </xdr:nvSpPr>
      <xdr:spPr>
        <a:xfrm>
          <a:off x="29251275" y="194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0</xdr:colOff>
      <xdr:row>5</xdr:row>
      <xdr:rowOff>0</xdr:rowOff>
    </xdr:from>
    <xdr:to>
      <xdr:col>63</xdr:col>
      <xdr:colOff>0</xdr:colOff>
      <xdr:row>5</xdr:row>
      <xdr:rowOff>0</xdr:rowOff>
    </xdr:to>
    <xdr:sp>
      <xdr:nvSpPr>
        <xdr:cNvPr id="5" name="Line 11"/>
        <xdr:cNvSpPr>
          <a:spLocks/>
        </xdr:cNvSpPr>
      </xdr:nvSpPr>
      <xdr:spPr>
        <a:xfrm>
          <a:off x="34509075" y="194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19050</xdr:colOff>
      <xdr:row>5</xdr:row>
      <xdr:rowOff>0</xdr:rowOff>
    </xdr:from>
    <xdr:to>
      <xdr:col>41</xdr:col>
      <xdr:colOff>19050</xdr:colOff>
      <xdr:row>5</xdr:row>
      <xdr:rowOff>0</xdr:rowOff>
    </xdr:to>
    <xdr:sp>
      <xdr:nvSpPr>
        <xdr:cNvPr id="6" name="Line 12"/>
        <xdr:cNvSpPr>
          <a:spLocks/>
        </xdr:cNvSpPr>
      </xdr:nvSpPr>
      <xdr:spPr>
        <a:xfrm>
          <a:off x="28946475" y="194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9525</xdr:colOff>
      <xdr:row>5</xdr:row>
      <xdr:rowOff>0</xdr:rowOff>
    </xdr:from>
    <xdr:to>
      <xdr:col>38</xdr:col>
      <xdr:colOff>9525</xdr:colOff>
      <xdr:row>5</xdr:row>
      <xdr:rowOff>0</xdr:rowOff>
    </xdr:to>
    <xdr:sp>
      <xdr:nvSpPr>
        <xdr:cNvPr id="7" name="Line 24"/>
        <xdr:cNvSpPr>
          <a:spLocks/>
        </xdr:cNvSpPr>
      </xdr:nvSpPr>
      <xdr:spPr>
        <a:xfrm>
          <a:off x="26860500" y="194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5</xdr:row>
      <xdr:rowOff>0</xdr:rowOff>
    </xdr:from>
    <xdr:to>
      <xdr:col>44</xdr:col>
      <xdr:colOff>171450</xdr:colOff>
      <xdr:row>5</xdr:row>
      <xdr:rowOff>0</xdr:rowOff>
    </xdr:to>
    <xdr:sp>
      <xdr:nvSpPr>
        <xdr:cNvPr id="8" name="Line 25"/>
        <xdr:cNvSpPr>
          <a:spLocks/>
        </xdr:cNvSpPr>
      </xdr:nvSpPr>
      <xdr:spPr>
        <a:xfrm flipV="1">
          <a:off x="25403175" y="194310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5</xdr:row>
      <xdr:rowOff>0</xdr:rowOff>
    </xdr:from>
    <xdr:to>
      <xdr:col>45</xdr:col>
      <xdr:colOff>0</xdr:colOff>
      <xdr:row>5</xdr:row>
      <xdr:rowOff>0</xdr:rowOff>
    </xdr:to>
    <xdr:sp>
      <xdr:nvSpPr>
        <xdr:cNvPr id="9" name="Line 26"/>
        <xdr:cNvSpPr>
          <a:spLocks/>
        </xdr:cNvSpPr>
      </xdr:nvSpPr>
      <xdr:spPr>
        <a:xfrm>
          <a:off x="25403175" y="1943100"/>
          <a:ext cx="424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5</xdr:row>
      <xdr:rowOff>0</xdr:rowOff>
    </xdr:from>
    <xdr:to>
      <xdr:col>30</xdr:col>
      <xdr:colOff>0</xdr:colOff>
      <xdr:row>5</xdr:row>
      <xdr:rowOff>0</xdr:rowOff>
    </xdr:to>
    <xdr:sp>
      <xdr:nvSpPr>
        <xdr:cNvPr id="10" name="Line 29"/>
        <xdr:cNvSpPr>
          <a:spLocks/>
        </xdr:cNvSpPr>
      </xdr:nvSpPr>
      <xdr:spPr>
        <a:xfrm flipV="1">
          <a:off x="25403175" y="194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5</xdr:row>
      <xdr:rowOff>0</xdr:rowOff>
    </xdr:from>
    <xdr:to>
      <xdr:col>34</xdr:col>
      <xdr:colOff>0</xdr:colOff>
      <xdr:row>5</xdr:row>
      <xdr:rowOff>0</xdr:rowOff>
    </xdr:to>
    <xdr:sp>
      <xdr:nvSpPr>
        <xdr:cNvPr id="11" name="Line 36"/>
        <xdr:cNvSpPr>
          <a:spLocks/>
        </xdr:cNvSpPr>
      </xdr:nvSpPr>
      <xdr:spPr>
        <a:xfrm>
          <a:off x="26127075" y="194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5</xdr:row>
      <xdr:rowOff>0</xdr:rowOff>
    </xdr:from>
    <xdr:to>
      <xdr:col>25</xdr:col>
      <xdr:colOff>0</xdr:colOff>
      <xdr:row>5</xdr:row>
      <xdr:rowOff>0</xdr:rowOff>
    </xdr:to>
    <xdr:sp>
      <xdr:nvSpPr>
        <xdr:cNvPr id="12" name="Line 38"/>
        <xdr:cNvSpPr>
          <a:spLocks/>
        </xdr:cNvSpPr>
      </xdr:nvSpPr>
      <xdr:spPr>
        <a:xfrm>
          <a:off x="24498300" y="194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171450</xdr:colOff>
      <xdr:row>5</xdr:row>
      <xdr:rowOff>0</xdr:rowOff>
    </xdr:from>
    <xdr:to>
      <xdr:col>25</xdr:col>
      <xdr:colOff>0</xdr:colOff>
      <xdr:row>5</xdr:row>
      <xdr:rowOff>0</xdr:rowOff>
    </xdr:to>
    <xdr:sp>
      <xdr:nvSpPr>
        <xdr:cNvPr id="13" name="Line 39"/>
        <xdr:cNvSpPr>
          <a:spLocks/>
        </xdr:cNvSpPr>
      </xdr:nvSpPr>
      <xdr:spPr>
        <a:xfrm>
          <a:off x="18564225" y="1943100"/>
          <a:ext cx="5934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5</xdr:row>
      <xdr:rowOff>0</xdr:rowOff>
    </xdr:from>
    <xdr:to>
      <xdr:col>33</xdr:col>
      <xdr:colOff>152400</xdr:colOff>
      <xdr:row>5</xdr:row>
      <xdr:rowOff>0</xdr:rowOff>
    </xdr:to>
    <xdr:grpSp>
      <xdr:nvGrpSpPr>
        <xdr:cNvPr id="14" name="Group 44"/>
        <xdr:cNvGrpSpPr>
          <a:grpSpLocks/>
        </xdr:cNvGrpSpPr>
      </xdr:nvGrpSpPr>
      <xdr:grpSpPr>
        <a:xfrm>
          <a:off x="26012775" y="1943100"/>
          <a:ext cx="85725" cy="0"/>
          <a:chOff x="68" y="922"/>
          <a:chExt cx="9" cy="27"/>
        </a:xfrm>
        <a:solidFill>
          <a:srgbClr val="FFFFFF"/>
        </a:solidFill>
      </xdr:grpSpPr>
      <xdr:sp>
        <xdr:nvSpPr>
          <xdr:cNvPr id="15" name="Line 45"/>
          <xdr:cNvSpPr>
            <a:spLocks/>
          </xdr:cNvSpPr>
        </xdr:nvSpPr>
        <xdr:spPr>
          <a:xfrm>
            <a:off x="69" y="922"/>
            <a:ext cx="7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46"/>
          <xdr:cNvSpPr>
            <a:spLocks/>
          </xdr:cNvSpPr>
        </xdr:nvSpPr>
        <xdr:spPr>
          <a:xfrm rot="21233067" flipH="1">
            <a:off x="68" y="937"/>
            <a:ext cx="9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3</xdr:col>
      <xdr:colOff>885825</xdr:colOff>
      <xdr:row>1</xdr:row>
      <xdr:rowOff>95250</xdr:rowOff>
    </xdr:from>
    <xdr:to>
      <xdr:col>6</xdr:col>
      <xdr:colOff>171450</xdr:colOff>
      <xdr:row>1</xdr:row>
      <xdr:rowOff>771525</xdr:rowOff>
    </xdr:to>
    <xdr:pic>
      <xdr:nvPicPr>
        <xdr:cNvPr id="17" name="Image 18" descr="JPGnr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0" y="257175"/>
          <a:ext cx="2171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2:BA36"/>
  <sheetViews>
    <sheetView tabSelected="1" zoomScale="75" zoomScaleNormal="75" zoomScaleSheetLayoutView="115" workbookViewId="0" topLeftCell="A1">
      <selection activeCell="B29" sqref="B29"/>
    </sheetView>
  </sheetViews>
  <sheetFormatPr defaultColWidth="11.421875" defaultRowHeight="12.75"/>
  <cols>
    <col min="1" max="1" width="13.00390625" style="2" customWidth="1"/>
    <col min="2" max="2" width="79.421875" style="2" customWidth="1"/>
    <col min="3" max="3" width="30.00390625" style="2" customWidth="1"/>
    <col min="4" max="4" width="13.28125" style="1" customWidth="1"/>
    <col min="5" max="5" width="16.7109375" style="1" customWidth="1"/>
    <col min="6" max="6" width="13.28125" style="1" customWidth="1"/>
    <col min="7" max="7" width="16.7109375" style="1" customWidth="1"/>
    <col min="8" max="8" width="13.28125" style="1" customWidth="1"/>
    <col min="9" max="11" width="16.7109375" style="1" customWidth="1"/>
    <col min="12" max="12" width="13.28125" style="1" customWidth="1"/>
    <col min="13" max="14" width="16.7109375" style="1" customWidth="1"/>
    <col min="15" max="15" width="19.140625" style="1" customWidth="1"/>
    <col min="16" max="16" width="16.7109375" style="1" customWidth="1"/>
    <col min="17" max="17" width="17.28125" style="0" customWidth="1"/>
    <col min="18" max="38" width="2.7109375" style="0" customWidth="1"/>
    <col min="39" max="39" width="25.7109375" style="0" customWidth="1"/>
    <col min="40" max="52" width="2.7109375" style="0" customWidth="1"/>
    <col min="53" max="53" width="26.7109375" style="0" customWidth="1"/>
    <col min="54" max="86" width="2.7109375" style="0" customWidth="1"/>
  </cols>
  <sheetData>
    <row r="2" spans="2:3" ht="68.25" customHeight="1" thickBot="1">
      <c r="B2" s="42" t="s">
        <v>44</v>
      </c>
      <c r="C2" s="42"/>
    </row>
    <row r="3" spans="1:17" ht="30" customHeight="1" thickBot="1">
      <c r="A3" s="43" t="s">
        <v>20</v>
      </c>
      <c r="B3" s="44"/>
      <c r="C3" s="44"/>
      <c r="D3" s="45"/>
      <c r="E3" s="12">
        <v>200000</v>
      </c>
      <c r="F3" s="40"/>
      <c r="G3" s="51" t="s">
        <v>45</v>
      </c>
      <c r="H3" s="52"/>
      <c r="I3" s="52"/>
      <c r="J3" s="52"/>
      <c r="K3" s="52"/>
      <c r="L3" s="52"/>
      <c r="M3" s="52"/>
      <c r="N3" s="52"/>
      <c r="O3" s="52"/>
      <c r="P3" s="52"/>
      <c r="Q3" s="52"/>
    </row>
    <row r="4" spans="1:16" ht="30" customHeight="1" thickBot="1">
      <c r="A4" s="46" t="s">
        <v>21</v>
      </c>
      <c r="B4" s="47"/>
      <c r="C4" s="47"/>
      <c r="D4" s="48"/>
      <c r="E4" s="13">
        <f>P33</f>
        <v>157400</v>
      </c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1:16" s="8" customFormat="1" ht="12" customHeight="1">
      <c r="A5" s="6"/>
      <c r="B5" s="6"/>
      <c r="C5" s="6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52:53" ht="12.75">
      <c r="AZ6" s="11" t="s">
        <v>2</v>
      </c>
      <c r="BA6" s="10"/>
    </row>
    <row r="7" spans="1:53" ht="18.75" customHeight="1">
      <c r="A7" s="56" t="s">
        <v>4</v>
      </c>
      <c r="B7" s="35"/>
      <c r="C7" s="3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AZ7" s="11" t="s">
        <v>3</v>
      </c>
      <c r="BA7" s="10"/>
    </row>
    <row r="8" spans="1:53" ht="18" customHeight="1">
      <c r="A8" s="56" t="s">
        <v>5</v>
      </c>
      <c r="B8" s="35"/>
      <c r="C8" s="3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AZ8" s="11" t="s">
        <v>14</v>
      </c>
      <c r="BA8" s="10"/>
    </row>
    <row r="9" spans="52:53" ht="13.5" thickBot="1">
      <c r="AZ9" s="11" t="s">
        <v>15</v>
      </c>
      <c r="BA9" s="10"/>
    </row>
    <row r="10" spans="1:53" ht="22.5" customHeight="1" thickBot="1">
      <c r="A10" s="49" t="s">
        <v>32</v>
      </c>
      <c r="B10" s="49" t="s">
        <v>0</v>
      </c>
      <c r="C10" s="49" t="s">
        <v>30</v>
      </c>
      <c r="D10" s="53" t="s">
        <v>33</v>
      </c>
      <c r="E10" s="54"/>
      <c r="F10" s="53" t="s">
        <v>35</v>
      </c>
      <c r="G10" s="54"/>
      <c r="H10" s="53" t="s">
        <v>33</v>
      </c>
      <c r="I10" s="54"/>
      <c r="J10" s="53" t="s">
        <v>35</v>
      </c>
      <c r="K10" s="54"/>
      <c r="L10" s="53" t="s">
        <v>36</v>
      </c>
      <c r="M10" s="55"/>
      <c r="N10" s="54"/>
      <c r="O10" s="49" t="s">
        <v>43</v>
      </c>
      <c r="P10" s="49" t="s">
        <v>37</v>
      </c>
      <c r="Q10" s="49" t="s">
        <v>31</v>
      </c>
      <c r="R10" s="9"/>
      <c r="S10" s="9"/>
      <c r="AM10" s="3"/>
      <c r="BA10" s="10"/>
    </row>
    <row r="11" spans="1:39" ht="75.75" thickBot="1">
      <c r="A11" s="50"/>
      <c r="B11" s="50"/>
      <c r="C11" s="50"/>
      <c r="D11" s="14" t="s">
        <v>34</v>
      </c>
      <c r="E11" s="14" t="s">
        <v>39</v>
      </c>
      <c r="F11" s="14" t="s">
        <v>34</v>
      </c>
      <c r="G11" s="14" t="s">
        <v>40</v>
      </c>
      <c r="H11" s="14" t="s">
        <v>34</v>
      </c>
      <c r="I11" s="14" t="s">
        <v>38</v>
      </c>
      <c r="J11" s="14" t="s">
        <v>34</v>
      </c>
      <c r="K11" s="14" t="s">
        <v>42</v>
      </c>
      <c r="L11" s="14" t="s">
        <v>34</v>
      </c>
      <c r="M11" s="14" t="s">
        <v>46</v>
      </c>
      <c r="N11" s="14" t="s">
        <v>41</v>
      </c>
      <c r="O11" s="50"/>
      <c r="P11" s="50"/>
      <c r="Q11" s="50"/>
      <c r="R11" s="9"/>
      <c r="S11" s="9"/>
      <c r="AM11" s="49" t="s">
        <v>1</v>
      </c>
    </row>
    <row r="12" spans="1:39" ht="19.5" customHeight="1" thickBot="1">
      <c r="A12" s="15" t="s">
        <v>47</v>
      </c>
      <c r="B12" s="20" t="s">
        <v>7</v>
      </c>
      <c r="C12" s="22"/>
      <c r="D12" s="36">
        <v>43221</v>
      </c>
      <c r="E12" s="25">
        <v>5000</v>
      </c>
      <c r="F12" s="36">
        <v>43221</v>
      </c>
      <c r="G12" s="25">
        <v>6000</v>
      </c>
      <c r="H12" s="36">
        <v>43223</v>
      </c>
      <c r="I12" s="25">
        <v>5500</v>
      </c>
      <c r="J12" s="36">
        <v>43225</v>
      </c>
      <c r="K12" s="25">
        <v>6000</v>
      </c>
      <c r="L12" s="36">
        <v>43227</v>
      </c>
      <c r="M12" s="25"/>
      <c r="N12" s="25"/>
      <c r="O12" s="25">
        <f>K12-N12</f>
        <v>6000</v>
      </c>
      <c r="P12" s="25">
        <f>$E$3-IF(N12=0,MAXA(E12,G12,I12,K12),N12)</f>
        <v>194000</v>
      </c>
      <c r="Q12" s="31">
        <v>0</v>
      </c>
      <c r="R12" s="8"/>
      <c r="S12" s="8"/>
      <c r="V12" t="s">
        <v>22</v>
      </c>
      <c r="AM12" s="50"/>
    </row>
    <row r="13" spans="1:39" ht="19.5" customHeight="1" thickBot="1">
      <c r="A13" s="16" t="s">
        <v>6</v>
      </c>
      <c r="B13" s="22" t="s">
        <v>8</v>
      </c>
      <c r="C13" s="22"/>
      <c r="D13" s="37">
        <v>43230</v>
      </c>
      <c r="E13" s="26">
        <v>9000</v>
      </c>
      <c r="F13" s="37">
        <v>43230</v>
      </c>
      <c r="G13" s="26">
        <v>9200</v>
      </c>
      <c r="H13" s="37">
        <v>43232</v>
      </c>
      <c r="I13" s="26">
        <v>9100</v>
      </c>
      <c r="J13" s="37">
        <v>43234</v>
      </c>
      <c r="K13" s="26">
        <v>9100</v>
      </c>
      <c r="L13" s="37">
        <v>43236</v>
      </c>
      <c r="M13" s="26"/>
      <c r="N13" s="26">
        <v>9100</v>
      </c>
      <c r="O13" s="25">
        <f>K13-N13</f>
        <v>0</v>
      </c>
      <c r="P13" s="25">
        <f>P12-IF(N13=0,MAXA(E13,G13,I13,K13),N13)</f>
        <v>184900</v>
      </c>
      <c r="Q13" s="32">
        <v>0</v>
      </c>
      <c r="V13" t="s">
        <v>23</v>
      </c>
      <c r="AM13" s="19" t="s">
        <v>15</v>
      </c>
    </row>
    <row r="14" spans="1:39" ht="19.5" customHeight="1" thickBot="1">
      <c r="A14" s="16" t="s">
        <v>9</v>
      </c>
      <c r="B14" s="22" t="s">
        <v>11</v>
      </c>
      <c r="C14" s="22"/>
      <c r="D14" s="37">
        <v>43240</v>
      </c>
      <c r="E14" s="26">
        <v>5000</v>
      </c>
      <c r="F14" s="37">
        <v>43240</v>
      </c>
      <c r="G14" s="26">
        <v>4500</v>
      </c>
      <c r="H14" s="37">
        <v>43242</v>
      </c>
      <c r="I14" s="26">
        <v>4500</v>
      </c>
      <c r="J14" s="37">
        <v>43244</v>
      </c>
      <c r="K14" s="26">
        <v>4500</v>
      </c>
      <c r="L14" s="37">
        <v>43246</v>
      </c>
      <c r="M14" s="26"/>
      <c r="N14" s="26"/>
      <c r="O14" s="25">
        <f aca="true" t="shared" si="0" ref="O14:O32">K14-N14</f>
        <v>4500</v>
      </c>
      <c r="P14" s="25">
        <f aca="true" t="shared" si="1" ref="P14:P32">P13-IF(N14=0,MAXA(E14,G14,I14,K14),N14)</f>
        <v>179900</v>
      </c>
      <c r="Q14" s="32">
        <v>0</v>
      </c>
      <c r="V14" t="s">
        <v>24</v>
      </c>
      <c r="AM14" s="21" t="s">
        <v>15</v>
      </c>
    </row>
    <row r="15" spans="1:39" ht="19.5" customHeight="1" thickBot="1">
      <c r="A15" s="16" t="s">
        <v>10</v>
      </c>
      <c r="B15" s="22" t="s">
        <v>12</v>
      </c>
      <c r="C15" s="22"/>
      <c r="D15" s="37">
        <v>43250</v>
      </c>
      <c r="E15" s="26">
        <v>10000</v>
      </c>
      <c r="F15" s="37">
        <v>43250</v>
      </c>
      <c r="G15" s="26">
        <v>12000</v>
      </c>
      <c r="H15" s="37">
        <v>43252</v>
      </c>
      <c r="I15" s="26">
        <v>11000</v>
      </c>
      <c r="J15" s="37">
        <v>43254</v>
      </c>
      <c r="K15" s="26">
        <v>12000</v>
      </c>
      <c r="L15" s="37">
        <v>43256</v>
      </c>
      <c r="M15" s="26"/>
      <c r="N15" s="26">
        <v>11000</v>
      </c>
      <c r="O15" s="25">
        <f t="shared" si="0"/>
        <v>1000</v>
      </c>
      <c r="P15" s="25">
        <f t="shared" si="1"/>
        <v>168900</v>
      </c>
      <c r="Q15" s="32">
        <v>0</v>
      </c>
      <c r="V15" t="s">
        <v>25</v>
      </c>
      <c r="AM15" s="21" t="s">
        <v>13</v>
      </c>
    </row>
    <row r="16" spans="1:39" ht="19.5" customHeight="1" thickBot="1">
      <c r="A16" s="16" t="s">
        <v>16</v>
      </c>
      <c r="B16" s="22" t="s">
        <v>18</v>
      </c>
      <c r="C16" s="22"/>
      <c r="D16" s="37">
        <v>43252</v>
      </c>
      <c r="E16" s="26"/>
      <c r="F16" s="37">
        <v>43252</v>
      </c>
      <c r="G16" s="26"/>
      <c r="H16" s="37">
        <v>43254</v>
      </c>
      <c r="I16" s="26"/>
      <c r="J16" s="37">
        <v>43256</v>
      </c>
      <c r="K16" s="26"/>
      <c r="L16" s="37">
        <v>43258</v>
      </c>
      <c r="M16" s="26"/>
      <c r="N16" s="26"/>
      <c r="O16" s="25">
        <f t="shared" si="0"/>
        <v>0</v>
      </c>
      <c r="P16" s="25">
        <f t="shared" si="1"/>
        <v>168900</v>
      </c>
      <c r="Q16" s="32">
        <v>0</v>
      </c>
      <c r="V16" t="s">
        <v>26</v>
      </c>
      <c r="AM16" s="21" t="s">
        <v>14</v>
      </c>
    </row>
    <row r="17" spans="1:39" ht="19.5" customHeight="1" thickBot="1">
      <c r="A17" s="16" t="s">
        <v>17</v>
      </c>
      <c r="B17" s="22" t="s">
        <v>19</v>
      </c>
      <c r="C17" s="22"/>
      <c r="D17" s="37">
        <v>43261</v>
      </c>
      <c r="E17" s="26">
        <v>10000</v>
      </c>
      <c r="F17" s="37">
        <v>43261</v>
      </c>
      <c r="G17" s="26">
        <v>10000</v>
      </c>
      <c r="H17" s="37">
        <v>43263</v>
      </c>
      <c r="I17" s="26">
        <v>10000</v>
      </c>
      <c r="J17" s="37">
        <v>43265</v>
      </c>
      <c r="K17" s="26"/>
      <c r="L17" s="37">
        <v>43267</v>
      </c>
      <c r="M17" s="26"/>
      <c r="N17" s="26">
        <v>10000</v>
      </c>
      <c r="O17" s="25">
        <f t="shared" si="0"/>
        <v>-10000</v>
      </c>
      <c r="P17" s="25">
        <f t="shared" si="1"/>
        <v>158900</v>
      </c>
      <c r="Q17" s="32"/>
      <c r="V17" t="s">
        <v>27</v>
      </c>
      <c r="AM17" s="21" t="s">
        <v>3</v>
      </c>
    </row>
    <row r="18" spans="1:39" ht="19.5" customHeight="1" thickBot="1">
      <c r="A18" s="17"/>
      <c r="B18" s="22"/>
      <c r="C18" s="22"/>
      <c r="D18" s="37"/>
      <c r="E18" s="26"/>
      <c r="F18" s="37"/>
      <c r="G18" s="26"/>
      <c r="H18" s="37"/>
      <c r="I18" s="26"/>
      <c r="J18" s="26"/>
      <c r="K18" s="26"/>
      <c r="L18" s="37"/>
      <c r="M18" s="26"/>
      <c r="N18" s="26"/>
      <c r="O18" s="25">
        <f t="shared" si="0"/>
        <v>0</v>
      </c>
      <c r="P18" s="25">
        <f t="shared" si="1"/>
        <v>158900</v>
      </c>
      <c r="Q18" s="32"/>
      <c r="V18" t="s">
        <v>28</v>
      </c>
      <c r="AM18" s="21" t="s">
        <v>2</v>
      </c>
    </row>
    <row r="19" spans="1:39" ht="19.5" customHeight="1" thickBot="1">
      <c r="A19" s="17"/>
      <c r="B19" s="22"/>
      <c r="C19" s="22"/>
      <c r="D19" s="37"/>
      <c r="E19" s="26"/>
      <c r="F19" s="37"/>
      <c r="G19" s="26"/>
      <c r="H19" s="37"/>
      <c r="I19" s="26"/>
      <c r="J19" s="26"/>
      <c r="K19" s="26"/>
      <c r="L19" s="37"/>
      <c r="M19" s="26"/>
      <c r="N19" s="26"/>
      <c r="O19" s="25">
        <f t="shared" si="0"/>
        <v>0</v>
      </c>
      <c r="P19" s="25">
        <f t="shared" si="1"/>
        <v>158900</v>
      </c>
      <c r="Q19" s="32"/>
      <c r="V19" t="s">
        <v>29</v>
      </c>
      <c r="AM19" s="21"/>
    </row>
    <row r="20" spans="1:39" ht="19.5" customHeight="1" thickBot="1">
      <c r="A20" s="17"/>
      <c r="B20" s="22"/>
      <c r="C20" s="22"/>
      <c r="D20" s="37"/>
      <c r="E20" s="26"/>
      <c r="F20" s="37"/>
      <c r="G20" s="26"/>
      <c r="H20" s="37"/>
      <c r="I20" s="26"/>
      <c r="J20" s="26"/>
      <c r="K20" s="26"/>
      <c r="L20" s="37"/>
      <c r="M20" s="26"/>
      <c r="N20" s="26"/>
      <c r="O20" s="25">
        <f t="shared" si="0"/>
        <v>0</v>
      </c>
      <c r="P20" s="25">
        <f t="shared" si="1"/>
        <v>158900</v>
      </c>
      <c r="Q20" s="32"/>
      <c r="AM20" s="21"/>
    </row>
    <row r="21" spans="1:39" ht="19.5" customHeight="1" thickBot="1">
      <c r="A21" s="17"/>
      <c r="B21" s="22"/>
      <c r="C21" s="22"/>
      <c r="D21" s="37"/>
      <c r="E21" s="26"/>
      <c r="F21" s="37"/>
      <c r="G21" s="26"/>
      <c r="H21" s="37"/>
      <c r="I21" s="26"/>
      <c r="J21" s="26"/>
      <c r="K21" s="26"/>
      <c r="L21" s="37"/>
      <c r="M21" s="26"/>
      <c r="N21" s="26"/>
      <c r="O21" s="25">
        <f t="shared" si="0"/>
        <v>0</v>
      </c>
      <c r="P21" s="25">
        <f t="shared" si="1"/>
        <v>158900</v>
      </c>
      <c r="Q21" s="32"/>
      <c r="AM21" s="21"/>
    </row>
    <row r="22" spans="1:39" ht="19.5" customHeight="1" thickBot="1">
      <c r="A22" s="17"/>
      <c r="B22" s="22"/>
      <c r="C22" s="22"/>
      <c r="D22" s="37"/>
      <c r="E22" s="26"/>
      <c r="F22" s="37"/>
      <c r="G22" s="26"/>
      <c r="H22" s="37"/>
      <c r="I22" s="26"/>
      <c r="J22" s="26"/>
      <c r="K22" s="26"/>
      <c r="L22" s="37"/>
      <c r="M22" s="26"/>
      <c r="N22" s="26"/>
      <c r="O22" s="25">
        <f t="shared" si="0"/>
        <v>0</v>
      </c>
      <c r="P22" s="25">
        <f t="shared" si="1"/>
        <v>158900</v>
      </c>
      <c r="Q22" s="32"/>
      <c r="AM22" s="21"/>
    </row>
    <row r="23" spans="1:39" ht="19.5" customHeight="1" thickBot="1">
      <c r="A23" s="17"/>
      <c r="B23" s="22"/>
      <c r="C23" s="22"/>
      <c r="D23" s="37"/>
      <c r="E23" s="26"/>
      <c r="F23" s="37"/>
      <c r="G23" s="26"/>
      <c r="H23" s="37"/>
      <c r="I23" s="26"/>
      <c r="J23" s="26"/>
      <c r="K23" s="26"/>
      <c r="L23" s="37"/>
      <c r="M23" s="26"/>
      <c r="N23" s="26"/>
      <c r="O23" s="25">
        <f t="shared" si="0"/>
        <v>0</v>
      </c>
      <c r="P23" s="25">
        <f t="shared" si="1"/>
        <v>158900</v>
      </c>
      <c r="Q23" s="32"/>
      <c r="AM23" s="21"/>
    </row>
    <row r="24" spans="1:39" ht="19.5" customHeight="1" thickBot="1">
      <c r="A24" s="17"/>
      <c r="B24" s="22"/>
      <c r="C24" s="22"/>
      <c r="D24" s="37"/>
      <c r="E24" s="26"/>
      <c r="F24" s="37"/>
      <c r="G24" s="26"/>
      <c r="H24" s="37"/>
      <c r="I24" s="26"/>
      <c r="J24" s="26"/>
      <c r="K24" s="26"/>
      <c r="L24" s="37"/>
      <c r="M24" s="26"/>
      <c r="N24" s="26"/>
      <c r="O24" s="25">
        <f t="shared" si="0"/>
        <v>0</v>
      </c>
      <c r="P24" s="25">
        <f t="shared" si="1"/>
        <v>158900</v>
      </c>
      <c r="Q24" s="32"/>
      <c r="AM24" s="21"/>
    </row>
    <row r="25" spans="1:39" ht="19.5" customHeight="1" thickBot="1">
      <c r="A25" s="17"/>
      <c r="B25" s="22"/>
      <c r="C25" s="22"/>
      <c r="D25" s="37"/>
      <c r="E25" s="26"/>
      <c r="F25" s="37"/>
      <c r="G25" s="26"/>
      <c r="H25" s="37"/>
      <c r="I25" s="26"/>
      <c r="J25" s="26"/>
      <c r="K25" s="26"/>
      <c r="L25" s="37"/>
      <c r="M25" s="26"/>
      <c r="N25" s="26"/>
      <c r="O25" s="25">
        <f t="shared" si="0"/>
        <v>0</v>
      </c>
      <c r="P25" s="25">
        <f t="shared" si="1"/>
        <v>158900</v>
      </c>
      <c r="Q25" s="32"/>
      <c r="AM25" s="21"/>
    </row>
    <row r="26" spans="1:39" ht="19.5" customHeight="1" thickBot="1">
      <c r="A26" s="17"/>
      <c r="B26" s="22"/>
      <c r="C26" s="22"/>
      <c r="D26" s="37"/>
      <c r="E26" s="26"/>
      <c r="F26" s="37"/>
      <c r="G26" s="26"/>
      <c r="H26" s="37"/>
      <c r="I26" s="26"/>
      <c r="J26" s="26"/>
      <c r="K26" s="26"/>
      <c r="L26" s="37"/>
      <c r="M26" s="26"/>
      <c r="N26" s="26"/>
      <c r="O26" s="25">
        <f t="shared" si="0"/>
        <v>0</v>
      </c>
      <c r="P26" s="25">
        <f t="shared" si="1"/>
        <v>158900</v>
      </c>
      <c r="Q26" s="32"/>
      <c r="AM26" s="21"/>
    </row>
    <row r="27" spans="1:39" ht="19.5" customHeight="1" thickBot="1">
      <c r="A27" s="17"/>
      <c r="B27" s="22"/>
      <c r="C27" s="22"/>
      <c r="D27" s="37"/>
      <c r="E27" s="26"/>
      <c r="F27" s="37"/>
      <c r="G27" s="26"/>
      <c r="H27" s="37"/>
      <c r="I27" s="26"/>
      <c r="J27" s="26"/>
      <c r="K27" s="26"/>
      <c r="L27" s="37"/>
      <c r="M27" s="26"/>
      <c r="N27" s="26"/>
      <c r="O27" s="25">
        <f t="shared" si="0"/>
        <v>0</v>
      </c>
      <c r="P27" s="25">
        <f t="shared" si="1"/>
        <v>158900</v>
      </c>
      <c r="Q27" s="32"/>
      <c r="AM27" s="21"/>
    </row>
    <row r="28" spans="1:39" ht="19.5" customHeight="1" thickBot="1">
      <c r="A28" s="17"/>
      <c r="B28" s="22"/>
      <c r="C28" s="22"/>
      <c r="D28" s="37"/>
      <c r="E28" s="26"/>
      <c r="F28" s="37"/>
      <c r="G28" s="26"/>
      <c r="H28" s="37"/>
      <c r="I28" s="26"/>
      <c r="J28" s="26"/>
      <c r="K28" s="26"/>
      <c r="L28" s="37"/>
      <c r="M28" s="26"/>
      <c r="N28" s="26"/>
      <c r="O28" s="25">
        <f t="shared" si="0"/>
        <v>0</v>
      </c>
      <c r="P28" s="25">
        <f t="shared" si="1"/>
        <v>158900</v>
      </c>
      <c r="Q28" s="32"/>
      <c r="AM28" s="21"/>
    </row>
    <row r="29" spans="1:39" ht="19.5" customHeight="1" thickBot="1">
      <c r="A29" s="17"/>
      <c r="B29" s="22"/>
      <c r="C29" s="22"/>
      <c r="D29" s="37"/>
      <c r="E29" s="26"/>
      <c r="F29" s="37"/>
      <c r="G29" s="26"/>
      <c r="H29" s="37"/>
      <c r="I29" s="26"/>
      <c r="J29" s="26"/>
      <c r="K29" s="26"/>
      <c r="L29" s="37"/>
      <c r="M29" s="26"/>
      <c r="N29" s="26"/>
      <c r="O29" s="25">
        <f t="shared" si="0"/>
        <v>0</v>
      </c>
      <c r="P29" s="25">
        <f t="shared" si="1"/>
        <v>158900</v>
      </c>
      <c r="Q29" s="32"/>
      <c r="AM29" s="21"/>
    </row>
    <row r="30" spans="1:39" ht="19.5" customHeight="1" thickBot="1">
      <c r="A30" s="17"/>
      <c r="B30" s="22"/>
      <c r="C30" s="22"/>
      <c r="D30" s="37"/>
      <c r="E30" s="26"/>
      <c r="F30" s="37"/>
      <c r="G30" s="26"/>
      <c r="H30" s="37"/>
      <c r="I30" s="26"/>
      <c r="J30" s="26"/>
      <c r="K30" s="26"/>
      <c r="L30" s="37"/>
      <c r="M30" s="26"/>
      <c r="N30" s="26"/>
      <c r="O30" s="25">
        <f t="shared" si="0"/>
        <v>0</v>
      </c>
      <c r="P30" s="25">
        <f t="shared" si="1"/>
        <v>158900</v>
      </c>
      <c r="Q30" s="32"/>
      <c r="AM30" s="21"/>
    </row>
    <row r="31" spans="1:39" ht="19.5" customHeight="1" thickBot="1">
      <c r="A31" s="17"/>
      <c r="B31" s="22"/>
      <c r="C31" s="22"/>
      <c r="D31" s="37"/>
      <c r="E31" s="26"/>
      <c r="F31" s="37"/>
      <c r="G31" s="26"/>
      <c r="H31" s="37"/>
      <c r="I31" s="26"/>
      <c r="J31" s="26"/>
      <c r="K31" s="26"/>
      <c r="L31" s="37"/>
      <c r="M31" s="26"/>
      <c r="N31" s="26"/>
      <c r="O31" s="25">
        <f t="shared" si="0"/>
        <v>0</v>
      </c>
      <c r="P31" s="25">
        <f t="shared" si="1"/>
        <v>158900</v>
      </c>
      <c r="Q31" s="32"/>
      <c r="AM31" s="21"/>
    </row>
    <row r="32" spans="1:39" ht="19.5" customHeight="1" thickBot="1">
      <c r="A32" s="18"/>
      <c r="B32" s="24"/>
      <c r="C32" s="22"/>
      <c r="D32" s="38"/>
      <c r="E32" s="27"/>
      <c r="F32" s="38"/>
      <c r="G32" s="27"/>
      <c r="H32" s="38"/>
      <c r="I32" s="27"/>
      <c r="J32" s="27"/>
      <c r="K32" s="27"/>
      <c r="L32" s="38"/>
      <c r="M32" s="27"/>
      <c r="N32" s="27"/>
      <c r="O32" s="25">
        <f t="shared" si="0"/>
        <v>0</v>
      </c>
      <c r="P32" s="25">
        <f t="shared" si="1"/>
        <v>158900</v>
      </c>
      <c r="Q32" s="33"/>
      <c r="AM32" s="21"/>
    </row>
    <row r="33" spans="1:39" ht="29.25" customHeight="1" thickBot="1">
      <c r="A33" s="28"/>
      <c r="B33" s="29"/>
      <c r="C33" s="29"/>
      <c r="D33" s="30"/>
      <c r="E33" s="39">
        <f>SUM(E12:E32)</f>
        <v>39000</v>
      </c>
      <c r="F33" s="30"/>
      <c r="G33" s="39">
        <f>SUM(G12:G32)</f>
        <v>41700</v>
      </c>
      <c r="H33" s="30"/>
      <c r="I33" s="39">
        <f>SUM(I12:I32)</f>
        <v>40100</v>
      </c>
      <c r="J33" s="39"/>
      <c r="K33" s="39">
        <f>SUM(K12:K32)</f>
        <v>31600</v>
      </c>
      <c r="L33" s="30"/>
      <c r="M33" s="39"/>
      <c r="N33" s="39">
        <f>SUM(N12:N32)</f>
        <v>30100</v>
      </c>
      <c r="O33" s="39">
        <f>SUM(O12:O32)</f>
        <v>1500</v>
      </c>
      <c r="P33" s="39">
        <f>P32-O33</f>
        <v>157400</v>
      </c>
      <c r="Q33" s="34"/>
      <c r="AM33" s="23"/>
    </row>
    <row r="36" spans="4:16" ht="12.75"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</sheetData>
  <sheetProtection selectLockedCells="1" selectUnlockedCells="1"/>
  <mergeCells count="15">
    <mergeCell ref="AM11:AM12"/>
    <mergeCell ref="D10:E10"/>
    <mergeCell ref="F10:G10"/>
    <mergeCell ref="H10:I10"/>
    <mergeCell ref="L10:N10"/>
    <mergeCell ref="P10:P11"/>
    <mergeCell ref="J10:K10"/>
    <mergeCell ref="O10:O11"/>
    <mergeCell ref="A3:D3"/>
    <mergeCell ref="A4:D4"/>
    <mergeCell ref="A10:A11"/>
    <mergeCell ref="G3:Q3"/>
    <mergeCell ref="B10:B11"/>
    <mergeCell ref="C10:C11"/>
    <mergeCell ref="Q10:Q11"/>
  </mergeCells>
  <dataValidations count="2">
    <dataValidation type="list" allowBlank="1" showInputMessage="1" showErrorMessage="1" sqref="AM13:AM33">
      <formula1>$AZ$6:$AZ$10</formula1>
    </dataValidation>
    <dataValidation type="list" allowBlank="1" showInputMessage="1" showErrorMessage="1" sqref="C12:C31">
      <formula1>$V$12:$V$19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5" r:id="rId3"/>
  <headerFooter alignWithMargins="0">
    <oddHeader>&amp;C&amp;G&amp;R&amp;"Arial,Gras"&amp;16SUIVI DES  DEMANDES DE CHANGEMENTS</oddHeader>
    <oddFooter>&amp;L&amp;F&amp;Rpage &amp;P de &amp;N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Ville de Montréal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Station d'épuration</dc:creator>
  <cp:keywords/>
  <dc:description/>
  <cp:lastModifiedBy>Alain FISET</cp:lastModifiedBy>
  <cp:lastPrinted>2018-06-29T13:40:56Z</cp:lastPrinted>
  <dcterms:created xsi:type="dcterms:W3CDTF">2009-12-08T19:18:30Z</dcterms:created>
  <dcterms:modified xsi:type="dcterms:W3CDTF">2018-06-29T13:41:07Z</dcterms:modified>
  <cp:category/>
  <cp:version/>
  <cp:contentType/>
  <cp:contentStatus/>
</cp:coreProperties>
</file>