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90" windowHeight="8205" tabRatio="727" activeTab="0"/>
  </bookViews>
  <sheets>
    <sheet name="Formulaire de base" sheetId="1" r:id="rId1"/>
    <sheet name="Volume à retenir" sheetId="2" r:id="rId2"/>
    <sheet name="Déb.surf.indé." sheetId="3" r:id="rId3"/>
  </sheets>
  <definedNames>
    <definedName name="_xlnm.Print_Area" localSheetId="0">'Formulaire de base'!$A$1:$L$195</definedName>
    <definedName name="_xlnm.Print_Area" localSheetId="1">'Volume à retenir'!$A$1:$H$71</definedName>
  </definedNames>
  <calcPr fullCalcOnLoad="1"/>
</workbook>
</file>

<file path=xl/sharedStrings.xml><?xml version="1.0" encoding="utf-8"?>
<sst xmlns="http://schemas.openxmlformats.org/spreadsheetml/2006/main" count="373" uniqueCount="249">
  <si>
    <r>
      <t xml:space="preserve">- </t>
    </r>
    <r>
      <rPr>
        <b/>
        <u val="single"/>
        <sz val="13"/>
        <rFont val="Arial"/>
        <family val="2"/>
      </rPr>
      <t>Important</t>
    </r>
    <r>
      <rPr>
        <b/>
        <sz val="13"/>
        <rFont val="Arial"/>
        <family val="2"/>
      </rPr>
      <t xml:space="preserve"> :</t>
    </r>
    <r>
      <rPr>
        <sz val="13"/>
        <rFont val="Arial"/>
        <family val="2"/>
      </rPr>
      <t xml:space="preserve"> Pour tout projet industriel dont l'aire équivalente Aéq soit égale ou supérieure à 5000m² (Aéq &gt; 5000 m². Voir section 3), ainsi que pour tout projet dont les travaux soient exécutés</t>
    </r>
    <r>
      <rPr>
        <u val="single"/>
        <sz val="13"/>
        <rFont val="Arial"/>
        <family val="2"/>
      </rPr>
      <t xml:space="preserve"> en totalité ou en partie dans un cours d'eau</t>
    </r>
    <r>
      <rPr>
        <sz val="13"/>
        <rFont val="Arial"/>
        <family val="2"/>
      </rPr>
      <t xml:space="preserve">, un lac, un étang, un marais, un marécage, une tourbière, sur leurs rives ou leurs plaines inondables, vous devez demander une autorisation au MDDEP conformément à l'article 32 de la loi sur la qualité de l'environnement. Cette autorisation est un préalable à toute émission de permis de raccordement. Vous pouvez contacter le bureau régional du MDDEP au 514-873-3636 ou à l'adresse : montreal@mddep.gouv.qc.ca </t>
    </r>
  </si>
  <si>
    <t>- La localisation de la conduite publique sur laquelle sera raccordé le branchement pluvial ou combiné associé au système de rétention, ainsi que la pente de ce branchement.</t>
  </si>
  <si>
    <t>Débit maximal autorisé ajusté :</t>
  </si>
  <si>
    <t>En plus, un facteur de majoration de 10% est appliqué sur les volumes à retenir afin de corriger la marge d'erreur des coefficients de ruissellement.</t>
  </si>
  <si>
    <t>Type de surface</t>
  </si>
  <si>
    <t>Gazon</t>
  </si>
  <si>
    <t>Toit de bâtiment</t>
  </si>
  <si>
    <t>Débit maximum permis pour la propriété</t>
  </si>
  <si>
    <t>Superficie de la propriété</t>
  </si>
  <si>
    <t>Récurrence de conception :</t>
  </si>
  <si>
    <t>Temps</t>
  </si>
  <si>
    <t>Intensité</t>
  </si>
  <si>
    <t>Débit à retenir</t>
  </si>
  <si>
    <t>Volume à retenir</t>
  </si>
  <si>
    <t>min.</t>
  </si>
  <si>
    <t>ans</t>
  </si>
  <si>
    <t>Volume maximum pratique à retenir pour la propriété :</t>
  </si>
  <si>
    <t>DESCRIPTION DE LA PROPRIÉTÉ</t>
  </si>
  <si>
    <t>Superficie de la propriété en hectare</t>
  </si>
  <si>
    <t>l/s</t>
  </si>
  <si>
    <t>mm/h</t>
  </si>
  <si>
    <t>hectares</t>
  </si>
  <si>
    <t>m3</t>
  </si>
  <si>
    <t>CALCUL DU VOLUME DE RÉTENTION</t>
  </si>
  <si>
    <t>VOLUME DE RÉTENTION REQUIS</t>
  </si>
  <si>
    <t>Pavage</t>
  </si>
  <si>
    <t>Béton</t>
  </si>
  <si>
    <t>Débit de ruissellement</t>
  </si>
  <si>
    <t>CALCUL DU DÉBIT NON DRAINÉ PAR LE RÉSEAU DE RÉTENTION</t>
  </si>
  <si>
    <t>Débit permis ajusté</t>
  </si>
  <si>
    <r>
      <t>Superficie (m</t>
    </r>
    <r>
      <rPr>
        <sz val="8"/>
        <rFont val="Arial"/>
        <family val="2"/>
      </rPr>
      <t>2</t>
    </r>
    <r>
      <rPr>
        <sz val="10"/>
        <rFont val="Arial"/>
        <family val="0"/>
      </rPr>
      <t>)</t>
    </r>
  </si>
  <si>
    <r>
      <t>Équivalence (m</t>
    </r>
    <r>
      <rPr>
        <sz val="8"/>
        <rFont val="Arial"/>
        <family val="2"/>
      </rPr>
      <t>2</t>
    </r>
    <r>
      <rPr>
        <sz val="10"/>
        <rFont val="Arial"/>
        <family val="0"/>
      </rPr>
      <t>)</t>
    </r>
  </si>
  <si>
    <t>Asphalte</t>
  </si>
  <si>
    <t>Facteur de correction</t>
  </si>
  <si>
    <t>Volume  de rétention requis</t>
  </si>
  <si>
    <t>Débit de ruissellement de pointe généré</t>
  </si>
  <si>
    <t>= ∑ des débit des surfaces drainées indépendamment du réseau de rétention</t>
  </si>
  <si>
    <t>=débit réglementaire autorisé par surface X surface du projet</t>
  </si>
  <si>
    <t>=débit de pointe - Débit permis ajusté</t>
  </si>
  <si>
    <t>Qmax autorisé</t>
  </si>
  <si>
    <t>Formules</t>
  </si>
  <si>
    <t xml:space="preserve">=Débit à retenir X Intensité à Tn X 60/1000 </t>
  </si>
  <si>
    <t>Débit des surfaces drainées indépendamment du réseau de ruissellement.</t>
  </si>
  <si>
    <t>=10^(-0,718*LOG(Tn)+2,836)</t>
  </si>
  <si>
    <t>Sous-bassin 1</t>
  </si>
  <si>
    <t>Sous-bassin 3</t>
  </si>
  <si>
    <t>Sous-bassin 4</t>
  </si>
  <si>
    <t>Sous-bassin 5</t>
  </si>
  <si>
    <t>Cr :</t>
  </si>
  <si>
    <t>Sous-bassin 6</t>
  </si>
  <si>
    <t xml:space="preserve">Sous-bassin 2 </t>
  </si>
  <si>
    <t>Type:</t>
  </si>
  <si>
    <t>Superficie:</t>
  </si>
  <si>
    <t>Oui</t>
  </si>
  <si>
    <t>Non</t>
  </si>
  <si>
    <t>S.O</t>
  </si>
  <si>
    <t>Ville-Marie</t>
  </si>
  <si>
    <t>Le Sud-Ouest</t>
  </si>
  <si>
    <t>Coefficient de ruissellement</t>
  </si>
  <si>
    <t>Aire équivalente</t>
  </si>
  <si>
    <t>An x CRn</t>
  </si>
  <si>
    <t>Surfaces imperméables</t>
  </si>
  <si>
    <t>Type surface 1:</t>
  </si>
  <si>
    <t>Aéq 1:</t>
  </si>
  <si>
    <t>Type surface 2:</t>
  </si>
  <si>
    <t>Aéq 2:</t>
  </si>
  <si>
    <t>Type surface 3:</t>
  </si>
  <si>
    <t>Aéq 3:</t>
  </si>
  <si>
    <t>Type surface 4:</t>
  </si>
  <si>
    <t>Gravier</t>
  </si>
  <si>
    <t>Aéq 4:</t>
  </si>
  <si>
    <t>Type surface 5:</t>
  </si>
  <si>
    <t>Aéq 5:</t>
  </si>
  <si>
    <t>Aéq 6:</t>
  </si>
  <si>
    <t>Surfaces perméables</t>
  </si>
  <si>
    <t xml:space="preserve">CR moyen: </t>
  </si>
  <si>
    <t>Téléphone au bureau :</t>
  </si>
  <si>
    <t>Poste :</t>
  </si>
  <si>
    <t>Courriel :</t>
  </si>
  <si>
    <t xml:space="preserve">Télécopieur au bureau : </t>
  </si>
  <si>
    <t>Aspahlte</t>
  </si>
  <si>
    <t>Débit autorisé</t>
  </si>
  <si>
    <t>Pour votre projet :</t>
  </si>
  <si>
    <t>Téléphone:</t>
  </si>
  <si>
    <t>514  872-7253</t>
  </si>
  <si>
    <t xml:space="preserve">Télécopieur: </t>
  </si>
  <si>
    <t>514  872-5927</t>
  </si>
  <si>
    <t>514   872-3587</t>
  </si>
  <si>
    <t>514   280-4269</t>
  </si>
  <si>
    <t xml:space="preserve">Adresse: </t>
  </si>
  <si>
    <t>801 rue Brennan, 5e étage, Montréal (Québec) H3C 0G4.</t>
  </si>
  <si>
    <t>Fourni</t>
  </si>
  <si>
    <t>Avenue</t>
  </si>
  <si>
    <t xml:space="preserve">Rue </t>
  </si>
  <si>
    <t>Boulevard</t>
  </si>
  <si>
    <t>Chemin</t>
  </si>
  <si>
    <t>Place</t>
  </si>
  <si>
    <t>Voie</t>
  </si>
  <si>
    <t>Route</t>
  </si>
  <si>
    <t>Allée</t>
  </si>
  <si>
    <t>Terrasse</t>
  </si>
  <si>
    <t>Promenade</t>
  </si>
  <si>
    <t>--autre</t>
  </si>
  <si>
    <t>Numéro civique</t>
  </si>
  <si>
    <t>Type de voie</t>
  </si>
  <si>
    <t>Nom de voie</t>
  </si>
  <si>
    <t>Orientation</t>
  </si>
  <si>
    <t>Code postal</t>
  </si>
  <si>
    <t>Nord</t>
  </si>
  <si>
    <t>Est</t>
  </si>
  <si>
    <t>Ouest</t>
  </si>
  <si>
    <t>Sud</t>
  </si>
  <si>
    <t>S.O.</t>
  </si>
  <si>
    <t>Je déclare véridiques tous les renseignements fournis au présent formulaire, ainsi que les documents annexés.</t>
  </si>
  <si>
    <t>Ingénieur(e) responsable :</t>
  </si>
  <si>
    <t xml:space="preserve">Firme : </t>
  </si>
  <si>
    <t>Signature :</t>
  </si>
  <si>
    <t xml:space="preserve">Date : </t>
  </si>
  <si>
    <t>Type surface 1 :</t>
  </si>
  <si>
    <t>Type surface 2 :</t>
  </si>
  <si>
    <t>Type surface 3 :</t>
  </si>
  <si>
    <t>Type surface 4 :</t>
  </si>
  <si>
    <t>Type surface 5 :</t>
  </si>
  <si>
    <t>Total : A' :</t>
  </si>
  <si>
    <t>Aéq 1 :</t>
  </si>
  <si>
    <t>Aéq 2 :</t>
  </si>
  <si>
    <t>Aéq 3 :</t>
  </si>
  <si>
    <t>Aéq 4 :</t>
  </si>
  <si>
    <t>Aéq 5 :</t>
  </si>
  <si>
    <t>Aéq 6 :</t>
  </si>
  <si>
    <t>Total : A" :</t>
  </si>
  <si>
    <t>Autre (spécifier) :</t>
  </si>
  <si>
    <t>Identifiant du dossier (ID):</t>
  </si>
  <si>
    <t>Veuillez indiquer l'arrondissement :</t>
  </si>
  <si>
    <t>Numéro de la demande :</t>
  </si>
  <si>
    <t>ex. : Bois-de-Boulogne, Miséricorde, Acadie, 18e, 1re, De Salaberry, etc.</t>
  </si>
  <si>
    <t>ex. : avenue, rue, boulevard, etc.</t>
  </si>
  <si>
    <t>Rosemont–La Petite-Patrie</t>
  </si>
  <si>
    <t>Ahuntsic–Cartierville</t>
  </si>
  <si>
    <t>Villeray–St-Michel–Parc-Extension</t>
  </si>
  <si>
    <t>Le Plateau-Mont-Royal</t>
  </si>
  <si>
    <t>Côte-des-Neiges–Notre-Dame-de-Grâce</t>
  </si>
  <si>
    <t>Mercier–Hochelaga–Maisonneuve</t>
  </si>
  <si>
    <t>Rivière-des Prairies–Pointe-aux-Trembles</t>
  </si>
  <si>
    <t>Sable</t>
  </si>
  <si>
    <t>1.1  Le projet, est-il situé dans un des neufs arrondissements suivants?</t>
  </si>
  <si>
    <t>- Les bassins versants y compris les surfaces de toiture (numéro, type, limites, superficies, niveaux géodésiques proposés etc.).</t>
  </si>
  <si>
    <t>- Les surfaces drainées indépendamment du réseau de rétention des eaux pluviales (numéro, type, limites, superficies, niveaux géodésiques proposés etc.)? p. ex. : surfaces drainées sur le domaine public, surfaces adjacentes au bâtiment et en contrebas du terrain avoisinant, etc.</t>
  </si>
  <si>
    <t xml:space="preserve">- Des flèches avec le cheminement de l’eau de ruissellement sur les surfaces proposées. </t>
  </si>
  <si>
    <t>- Les composantes du réseau, y compris les bouches d’égout, les tronçons d’égout, les regards, les puisards, les bassins en surface, les réservoirs souterrains, les régulateurs de débit, les clapets antiretour, etc. (emplacement, numéro, niveau géodésique, etc.)</t>
  </si>
  <si>
    <t>- La fiche technique (la courbe et le dessin d'atelier) de chacun des dispositifs de régulation de débit choisis. p. ex.: régulateurs de débit à vortex, hydrofrein, plaque orifice, diaphragmes, etc.</t>
  </si>
  <si>
    <t>- Une coupe schématique des conduites expliquant le principe d’écoulement des eaux pluviales, en y indiquant le niveau géodésique des radiers, des couronnes, des têtes des regards, ainsi que les pentes des conduites et toute information nécessaire à la compréhension du système proposé.</t>
  </si>
  <si>
    <t>- Afin d'accélérer les délais de traitement des dossiers, le calcus du formulaire se basent sur la méthode rationnelle simplifiée. Si vous optez pour une autre méthode de calcul, n'hésitez pas à joindre vos notes de calcul au dossier.</t>
  </si>
  <si>
    <t>- Si vous répondez par la négative à une des conditions suivantes, votre dossier ne sera pas acheminé à la SRGE pour analyse. Adressez-vous au comptoir de permis de votre arrondissement pour obtenir de l’information sur la réglementation relative à la rétention des eaux pluviales.</t>
  </si>
  <si>
    <t>- Le réseau de drainage existant si le réseau de drainage et de rétention des eaux pluviales des sous-bassins proposés sera raccordé à celui des sous-bassins existants.</t>
  </si>
  <si>
    <t>- L’emplacement des pompes et des groupes électrogènes sur vos plans, dans le cas où l’eau pluviale ne pourra être drainée par gravité.</t>
  </si>
  <si>
    <t>Les sections suivantes sont réservées à l'usage des analystes de la SRGE</t>
  </si>
  <si>
    <t>-Assurez-vous de joindre fiche technique (la courbe et les dessins d'atelier) des avaloirs de toit à débit contrôlé choisis.</t>
  </si>
  <si>
    <t>1. CONDITIONS D'ADMISSIBILITÉ</t>
  </si>
  <si>
    <r>
      <t>Aire A</t>
    </r>
    <r>
      <rPr>
        <vertAlign val="subscript"/>
        <sz val="11"/>
        <rFont val="Arial"/>
        <family val="2"/>
      </rPr>
      <t xml:space="preserve">1 </t>
    </r>
    <r>
      <rPr>
        <sz val="11"/>
        <rFont val="Arial"/>
        <family val="2"/>
      </rPr>
      <t>:</t>
    </r>
  </si>
  <si>
    <r>
      <t>CR</t>
    </r>
    <r>
      <rPr>
        <vertAlign val="subscript"/>
        <sz val="11"/>
        <rFont val="Arial"/>
        <family val="2"/>
      </rPr>
      <t xml:space="preserve">1 </t>
    </r>
    <r>
      <rPr>
        <sz val="11"/>
        <rFont val="Arial"/>
        <family val="2"/>
      </rPr>
      <t>:</t>
    </r>
  </si>
  <si>
    <r>
      <t>Aire A</t>
    </r>
    <r>
      <rPr>
        <vertAlign val="subscript"/>
        <sz val="11"/>
        <rFont val="Arial"/>
        <family val="2"/>
      </rPr>
      <t xml:space="preserve">2 </t>
    </r>
    <r>
      <rPr>
        <sz val="11"/>
        <rFont val="Arial"/>
        <family val="2"/>
      </rPr>
      <t>:</t>
    </r>
  </si>
  <si>
    <r>
      <t>CR</t>
    </r>
    <r>
      <rPr>
        <vertAlign val="subscript"/>
        <sz val="11"/>
        <rFont val="Arial"/>
        <family val="2"/>
      </rPr>
      <t xml:space="preserve">2 </t>
    </r>
    <r>
      <rPr>
        <sz val="11"/>
        <rFont val="Arial"/>
        <family val="2"/>
      </rPr>
      <t>:</t>
    </r>
  </si>
  <si>
    <r>
      <t>Aire A</t>
    </r>
    <r>
      <rPr>
        <vertAlign val="subscript"/>
        <sz val="11"/>
        <rFont val="Arial"/>
        <family val="2"/>
      </rPr>
      <t xml:space="preserve">3 </t>
    </r>
    <r>
      <rPr>
        <sz val="11"/>
        <rFont val="Arial"/>
        <family val="2"/>
      </rPr>
      <t>:</t>
    </r>
  </si>
  <si>
    <r>
      <t>CR</t>
    </r>
    <r>
      <rPr>
        <vertAlign val="subscript"/>
        <sz val="11"/>
        <rFont val="Arial"/>
        <family val="2"/>
      </rPr>
      <t xml:space="preserve">3 </t>
    </r>
    <r>
      <rPr>
        <sz val="11"/>
        <rFont val="Arial"/>
        <family val="2"/>
      </rPr>
      <t>:</t>
    </r>
  </si>
  <si>
    <r>
      <t>Aire A</t>
    </r>
    <r>
      <rPr>
        <vertAlign val="subscript"/>
        <sz val="11"/>
        <rFont val="Arial"/>
        <family val="2"/>
      </rPr>
      <t xml:space="preserve">4 </t>
    </r>
    <r>
      <rPr>
        <sz val="11"/>
        <rFont val="Arial"/>
        <family val="2"/>
      </rPr>
      <t>:</t>
    </r>
  </si>
  <si>
    <r>
      <t>CR</t>
    </r>
    <r>
      <rPr>
        <vertAlign val="subscript"/>
        <sz val="11"/>
        <rFont val="Arial"/>
        <family val="2"/>
      </rPr>
      <t xml:space="preserve">4 </t>
    </r>
    <r>
      <rPr>
        <sz val="11"/>
        <rFont val="Arial"/>
        <family val="2"/>
      </rPr>
      <t>:</t>
    </r>
  </si>
  <si>
    <r>
      <t>Aire A</t>
    </r>
    <r>
      <rPr>
        <vertAlign val="subscript"/>
        <sz val="11"/>
        <rFont val="Arial"/>
        <family val="2"/>
      </rPr>
      <t xml:space="preserve">5 </t>
    </r>
    <r>
      <rPr>
        <sz val="11"/>
        <rFont val="Arial"/>
        <family val="2"/>
      </rPr>
      <t>:</t>
    </r>
  </si>
  <si>
    <r>
      <t>CR</t>
    </r>
    <r>
      <rPr>
        <vertAlign val="subscript"/>
        <sz val="11"/>
        <rFont val="Arial"/>
        <family val="2"/>
      </rPr>
      <t xml:space="preserve">5 </t>
    </r>
    <r>
      <rPr>
        <sz val="11"/>
        <rFont val="Arial"/>
        <family val="2"/>
      </rPr>
      <t>:</t>
    </r>
  </si>
  <si>
    <r>
      <t>Aire A</t>
    </r>
    <r>
      <rPr>
        <vertAlign val="subscript"/>
        <sz val="11"/>
        <rFont val="Arial"/>
        <family val="2"/>
      </rPr>
      <t xml:space="preserve">6 </t>
    </r>
    <r>
      <rPr>
        <sz val="11"/>
        <rFont val="Arial"/>
        <family val="2"/>
      </rPr>
      <t>:</t>
    </r>
  </si>
  <si>
    <r>
      <t>CR</t>
    </r>
    <r>
      <rPr>
        <vertAlign val="subscript"/>
        <sz val="11"/>
        <rFont val="Arial"/>
        <family val="2"/>
      </rPr>
      <t xml:space="preserve">6 </t>
    </r>
    <r>
      <rPr>
        <sz val="11"/>
        <rFont val="Arial"/>
        <family val="2"/>
      </rPr>
      <t>:</t>
    </r>
  </si>
  <si>
    <t>Boisé ou friche</t>
  </si>
  <si>
    <r>
      <t>La surface Aéq est nécessaire pour déterminer s'il vous faut vous procurer une</t>
    </r>
    <r>
      <rPr>
        <b/>
        <i/>
        <sz val="11"/>
        <rFont val="Arial"/>
        <family val="2"/>
      </rPr>
      <t xml:space="preserve"> Autorisation du Ministère du développement durable, de l'environnement et des parcs (MDDEP)</t>
    </r>
    <r>
      <rPr>
        <sz val="11"/>
        <rFont val="Arial"/>
        <family val="2"/>
      </rPr>
      <t xml:space="preserve"> conformément à l’article 32 de la loi sur la qualité de l’environnement ou une</t>
    </r>
    <r>
      <rPr>
        <b/>
        <i/>
        <sz val="11"/>
        <rFont val="Arial"/>
        <family val="2"/>
      </rPr>
      <t xml:space="preserve"> Déclaration de conformité au MDDEP</t>
    </r>
    <r>
      <rPr>
        <b/>
        <sz val="11"/>
        <rFont val="Arial"/>
        <family val="2"/>
      </rPr>
      <t xml:space="preserve"> </t>
    </r>
    <r>
      <rPr>
        <sz val="11"/>
        <rFont val="Arial"/>
        <family val="2"/>
      </rPr>
      <t>conformément à l'entente intervenue entre la Ville de Montréal et ce ministère, dans le cas où des conduites d'égout privés seraient installées.</t>
    </r>
  </si>
  <si>
    <r>
      <t xml:space="preserve"> Log  Ix = -0,718 log(t) + 2,836</t>
    </r>
    <r>
      <rPr>
        <sz val="13"/>
        <rFont val="Arial"/>
        <family val="2"/>
      </rPr>
      <t xml:space="preserve">,   avec </t>
    </r>
    <r>
      <rPr>
        <b/>
        <sz val="13"/>
        <rFont val="Arial"/>
        <family val="2"/>
      </rPr>
      <t xml:space="preserve"> Ix </t>
    </r>
    <r>
      <rPr>
        <sz val="13"/>
        <rFont val="Arial"/>
        <family val="2"/>
      </rPr>
      <t xml:space="preserve">: Intensité,   </t>
    </r>
    <r>
      <rPr>
        <b/>
        <sz val="13"/>
        <rFont val="Arial"/>
        <family val="2"/>
      </rPr>
      <t xml:space="preserve">t </t>
    </r>
    <r>
      <rPr>
        <sz val="13"/>
        <rFont val="Arial"/>
        <family val="2"/>
      </rPr>
      <t>: durée de la pluie</t>
    </r>
  </si>
  <si>
    <r>
      <t>Aire A</t>
    </r>
    <r>
      <rPr>
        <vertAlign val="subscript"/>
        <sz val="11"/>
        <rFont val="Arial"/>
        <family val="2"/>
      </rPr>
      <t>1</t>
    </r>
    <r>
      <rPr>
        <sz val="11"/>
        <rFont val="Arial"/>
        <family val="2"/>
      </rPr>
      <t>:</t>
    </r>
  </si>
  <si>
    <r>
      <t>CR</t>
    </r>
    <r>
      <rPr>
        <vertAlign val="subscript"/>
        <sz val="11"/>
        <rFont val="Arial"/>
        <family val="2"/>
      </rPr>
      <t>1</t>
    </r>
    <r>
      <rPr>
        <sz val="11"/>
        <rFont val="Arial"/>
        <family val="2"/>
      </rPr>
      <t>:</t>
    </r>
  </si>
  <si>
    <r>
      <t>Aire A</t>
    </r>
    <r>
      <rPr>
        <vertAlign val="subscript"/>
        <sz val="11"/>
        <rFont val="Arial"/>
        <family val="2"/>
      </rPr>
      <t>2</t>
    </r>
    <r>
      <rPr>
        <sz val="11"/>
        <rFont val="Arial"/>
        <family val="2"/>
      </rPr>
      <t>:</t>
    </r>
  </si>
  <si>
    <r>
      <t>CR</t>
    </r>
    <r>
      <rPr>
        <vertAlign val="subscript"/>
        <sz val="11"/>
        <rFont val="Arial"/>
        <family val="2"/>
      </rPr>
      <t>2</t>
    </r>
    <r>
      <rPr>
        <sz val="11"/>
        <rFont val="Arial"/>
        <family val="2"/>
      </rPr>
      <t>:</t>
    </r>
  </si>
  <si>
    <r>
      <t>Aire A</t>
    </r>
    <r>
      <rPr>
        <vertAlign val="subscript"/>
        <sz val="11"/>
        <rFont val="Arial"/>
        <family val="2"/>
      </rPr>
      <t>3</t>
    </r>
    <r>
      <rPr>
        <sz val="11"/>
        <rFont val="Arial"/>
        <family val="2"/>
      </rPr>
      <t>:</t>
    </r>
  </si>
  <si>
    <r>
      <t>CR</t>
    </r>
    <r>
      <rPr>
        <vertAlign val="subscript"/>
        <sz val="11"/>
        <rFont val="Arial"/>
        <family val="2"/>
      </rPr>
      <t>3</t>
    </r>
    <r>
      <rPr>
        <sz val="11"/>
        <rFont val="Arial"/>
        <family val="2"/>
      </rPr>
      <t>:</t>
    </r>
  </si>
  <si>
    <r>
      <t>Aire A</t>
    </r>
    <r>
      <rPr>
        <vertAlign val="subscript"/>
        <sz val="11"/>
        <rFont val="Arial"/>
        <family val="2"/>
      </rPr>
      <t>4</t>
    </r>
    <r>
      <rPr>
        <sz val="11"/>
        <rFont val="Arial"/>
        <family val="2"/>
      </rPr>
      <t>:</t>
    </r>
  </si>
  <si>
    <r>
      <t>CR</t>
    </r>
    <r>
      <rPr>
        <vertAlign val="subscript"/>
        <sz val="11"/>
        <rFont val="Arial"/>
        <family val="2"/>
      </rPr>
      <t>4</t>
    </r>
    <r>
      <rPr>
        <sz val="11"/>
        <rFont val="Arial"/>
        <family val="2"/>
      </rPr>
      <t>:</t>
    </r>
  </si>
  <si>
    <r>
      <t>Aire A</t>
    </r>
    <r>
      <rPr>
        <vertAlign val="subscript"/>
        <sz val="11"/>
        <rFont val="Arial"/>
        <family val="2"/>
      </rPr>
      <t>5</t>
    </r>
    <r>
      <rPr>
        <sz val="11"/>
        <rFont val="Arial"/>
        <family val="2"/>
      </rPr>
      <t>:</t>
    </r>
  </si>
  <si>
    <r>
      <t>CR</t>
    </r>
    <r>
      <rPr>
        <vertAlign val="subscript"/>
        <sz val="11"/>
        <rFont val="Arial"/>
        <family val="2"/>
      </rPr>
      <t>5</t>
    </r>
    <r>
      <rPr>
        <sz val="11"/>
        <rFont val="Arial"/>
        <family val="2"/>
      </rPr>
      <t>:</t>
    </r>
  </si>
  <si>
    <r>
      <t>Aire A</t>
    </r>
    <r>
      <rPr>
        <vertAlign val="subscript"/>
        <sz val="11"/>
        <rFont val="Arial"/>
        <family val="2"/>
      </rPr>
      <t>6</t>
    </r>
    <r>
      <rPr>
        <sz val="11"/>
        <rFont val="Arial"/>
        <family val="2"/>
      </rPr>
      <t>:</t>
    </r>
  </si>
  <si>
    <r>
      <t>CR</t>
    </r>
    <r>
      <rPr>
        <vertAlign val="subscript"/>
        <sz val="11"/>
        <rFont val="Arial"/>
        <family val="2"/>
      </rPr>
      <t>6</t>
    </r>
    <r>
      <rPr>
        <sz val="11"/>
        <rFont val="Arial"/>
        <family val="2"/>
      </rPr>
      <t>:</t>
    </r>
  </si>
  <si>
    <r>
      <t>Total: A</t>
    </r>
    <r>
      <rPr>
        <b/>
        <vertAlign val="subscript"/>
        <sz val="13"/>
        <rFont val="Arial"/>
        <family val="2"/>
      </rPr>
      <t>ctrb</t>
    </r>
    <r>
      <rPr>
        <b/>
        <sz val="13"/>
        <rFont val="Arial"/>
        <family val="2"/>
      </rPr>
      <t>:</t>
    </r>
  </si>
  <si>
    <r>
      <t>Total: A</t>
    </r>
    <r>
      <rPr>
        <b/>
        <vertAlign val="subscript"/>
        <sz val="13"/>
        <rFont val="Arial"/>
        <family val="2"/>
      </rPr>
      <t>éq-ctrb</t>
    </r>
    <r>
      <rPr>
        <b/>
        <sz val="13"/>
        <rFont val="Arial"/>
        <family val="2"/>
      </rPr>
      <t>:</t>
    </r>
  </si>
  <si>
    <t>5. SIGNATURE DE L’INGÉNIEUR</t>
  </si>
  <si>
    <t>6. IDENTIFICATION DU PROJET</t>
  </si>
  <si>
    <t>7. REMARQUES</t>
  </si>
  <si>
    <t>B.A.</t>
  </si>
  <si>
    <t>B.D.</t>
  </si>
  <si>
    <t>Y.F.</t>
  </si>
  <si>
    <t>D.M.</t>
  </si>
  <si>
    <t>R.L.</t>
  </si>
  <si>
    <t>D.R.</t>
  </si>
  <si>
    <t>Date de réception :</t>
  </si>
  <si>
    <t>Responsable du dossier :</t>
  </si>
  <si>
    <t>Commentaires :</t>
  </si>
  <si>
    <t>Pour toute autre demande d'information, n'hésitez pas à appeler à la Section de la  Réglementation de la Gestion de l'Eau (SRGE)</t>
  </si>
  <si>
    <t>Surperficie</t>
  </si>
  <si>
    <t>Note:</t>
  </si>
  <si>
    <t>Superficie</t>
  </si>
  <si>
    <t>Veuillez inscrire l'adresse complète du projet :</t>
  </si>
  <si>
    <t>Veuillez effectuer une description sommaire du projet :</t>
  </si>
  <si>
    <t>2. DESCRIPTION DU PROJET</t>
  </si>
  <si>
    <r>
      <t>Total : A</t>
    </r>
    <r>
      <rPr>
        <b/>
        <vertAlign val="subscript"/>
        <sz val="15"/>
        <rFont val="Arial"/>
        <family val="2"/>
      </rPr>
      <t xml:space="preserve">éq </t>
    </r>
    <r>
      <rPr>
        <b/>
        <sz val="15"/>
        <rFont val="Arial"/>
        <family val="2"/>
      </rPr>
      <t>:</t>
    </r>
  </si>
  <si>
    <t>Si vous avez répondu «Oui» à la question précedente, remplisez le tableau suivant indiquant les superficies en question:</t>
  </si>
  <si>
    <t>3. CALCUL DE RÉTENTION</t>
  </si>
  <si>
    <t>3.1  Y a-t-il des surfaces dans le projet qui se drainent indépendamment du réseau de rétention des eaux pluviales ?</t>
  </si>
  <si>
    <t>3.2  Sélectionnez le taux de rejet applicable au projet :</t>
  </si>
  <si>
    <t>Volume d'eau à retenir :</t>
  </si>
  <si>
    <t>- Ce formulaire a été élaboré dans le but de faciliter la validation de la conformité des ouvrages de rétention des eaux pluviales pour des projet soumis à la Section de la Règlementation de la Gestion de l'Eau (ci-après SRGE) dans le cadre d'une demande de permis de construction. En plus d'être un support pour la demande de traitement, il se veut comme aide mémoire pour les consultants dans la démarche de constitution de leurs dossiers.</t>
  </si>
  <si>
    <t>- Veuillez noter qu'en vertu de l'article 89.26 du règlement C-1.1 de la Ville de Montréal, le calcul du volume de rétention requis doit se faire à partir de la fréquence de précipitation de 1 fois en 25 ans indiquée sur la courbe IDF de Montréal (Dorval) de l'annexe B du règlement dont la formule est :</t>
  </si>
  <si>
    <t>TABLEAU DE SUPERFICIES DES TRAVAUX</t>
  </si>
  <si>
    <t>-Assurez-vous d'indiquer l’emplacement et l’élévation des bords de toit, des dalots et des avaloirs de toit ainsi que la différence de hauteur entre l’avaloir et le bord de toit dûe à la pente de drainage du toit.</t>
  </si>
  <si>
    <t>Débit maximal autorisé pour votre projet :</t>
  </si>
  <si>
    <t>Par conséquent,</t>
  </si>
  <si>
    <r>
      <t>Important</t>
    </r>
    <r>
      <rPr>
        <b/>
        <sz val="11"/>
        <rFont val="Arial"/>
        <family val="2"/>
      </rPr>
      <t xml:space="preserve"> : </t>
    </r>
    <r>
      <rPr>
        <sz val="11"/>
        <rFont val="Arial"/>
        <family val="2"/>
      </rPr>
      <t xml:space="preserve">Le débit ajusté est déterminé, le cas échéant, en vertu du deuxième alinéa de l'article 89.23. Elle est obtenu à partir de la déduction du débit généré par les surfaces non drainées vers le réseau de rétention au débit maximal autorisé. Le débit ajusté sert à calibrer le régulateur à installer pour le projet (régulateurs à vortex, plaques à orifices ou autres)                                                                                                                                                                                                                                           </t>
    </r>
  </si>
  <si>
    <t>4. INFORMATIONS REQUISES</t>
  </si>
  <si>
    <t>4,1 Calcul de rétention</t>
  </si>
  <si>
    <t>- La preuve sur des plans mécaniques que l'eau du toit est bien dirigée vers le réseau de rétention.</t>
  </si>
  <si>
    <t>Assurez vous de fournir un calcul de rétention signée par un ingénieur avec un descriptif détaillé de la répartition du volume à retenir sur les différents ouvrages de rétention.</t>
  </si>
  <si>
    <r>
      <t xml:space="preserve">FREP </t>
    </r>
    <r>
      <rPr>
        <b/>
        <sz val="22"/>
        <rFont val="Arial"/>
        <family val="2"/>
      </rPr>
      <t xml:space="preserve">
- FORMULAIRE DE RÉTENTION DES EAUX PLUVIALES - </t>
    </r>
  </si>
  <si>
    <r>
      <t>- Le formulaire est basé sur les articles 89.21 à 89.32 du règlement C-1.1 de la Ville de Montréal.</t>
    </r>
    <r>
      <rPr>
        <sz val="13"/>
        <color indexed="12"/>
        <rFont val="Arial"/>
        <family val="2"/>
      </rPr>
      <t xml:space="preserve"> </t>
    </r>
    <r>
      <rPr>
        <u val="single"/>
        <sz val="13"/>
        <color indexed="12"/>
        <rFont val="Arial"/>
        <family val="2"/>
      </rPr>
      <t>Cliquez pour téléchargement.</t>
    </r>
  </si>
  <si>
    <r>
      <t xml:space="preserve">4.2  Assurez-vous de déposer 4 copies du </t>
    </r>
    <r>
      <rPr>
        <b/>
        <u val="single"/>
        <sz val="15"/>
        <color indexed="30"/>
        <rFont val="Arial"/>
        <family val="2"/>
      </rPr>
      <t>plan de drainage et de rétention émis pour construction</t>
    </r>
    <r>
      <rPr>
        <b/>
        <sz val="15"/>
        <color indexed="30"/>
        <rFont val="Arial"/>
        <family val="2"/>
      </rPr>
      <t xml:space="preserve"> incluant :</t>
    </r>
  </si>
  <si>
    <t>4.3  Assurez-vous de fournir les informations suivantes pour compléter l'analyse du dossier :</t>
  </si>
  <si>
    <t>4.4  La rétention au toit, sera-t-elle réalisée? :</t>
  </si>
  <si>
    <t>4.5  Déclarations et autorisations requises</t>
  </si>
  <si>
    <t>=Qmax -max ( déb.surf. Indépend.)</t>
  </si>
  <si>
    <t>Voume total</t>
  </si>
  <si>
    <r>
      <t xml:space="preserve">8=7 X 1 X </t>
    </r>
    <r>
      <rPr>
        <b/>
        <sz val="6"/>
        <rFont val="Arial"/>
        <family val="2"/>
      </rPr>
      <t>(60/1000)</t>
    </r>
  </si>
  <si>
    <t>Débit rejeté au domaine public.
 Vérification</t>
  </si>
  <si>
    <t>Coefficient de ruissellement* (CR)</t>
  </si>
  <si>
    <t>Débit du régulateur pour les surfaces contrôlées</t>
  </si>
  <si>
    <r>
      <t xml:space="preserve">Colonne # </t>
    </r>
    <r>
      <rPr>
        <b/>
        <sz val="10"/>
        <rFont val="Arial"/>
        <family val="2"/>
      </rPr>
      <t>6</t>
    </r>
  </si>
  <si>
    <t>6 = 4 - max(5)</t>
  </si>
  <si>
    <t>7 = 3 - 6 - 5</t>
  </si>
  <si>
    <t>=(2,78 X Superficie de la propriété (ha) X CR moyen X Intensité à Tn(mm/h))</t>
  </si>
  <si>
    <t>1.2  La surface imperméable totale, excède-t-elle les 1000m²?</t>
  </si>
  <si>
    <r>
      <t>Important</t>
    </r>
    <r>
      <rPr>
        <b/>
        <sz val="12"/>
        <color indexed="10"/>
        <rFont val="Arial"/>
        <family val="2"/>
      </rPr>
      <t xml:space="preserve"> :</t>
    </r>
    <r>
      <rPr>
        <sz val="12"/>
        <color indexed="10"/>
        <rFont val="Arial"/>
        <family val="2"/>
      </rPr>
      <t xml:space="preserve"> Cette surface compte toutes les surfaces imperméables </t>
    </r>
    <r>
      <rPr>
        <b/>
        <sz val="12"/>
        <color indexed="10"/>
        <rFont val="Arial"/>
        <family val="2"/>
      </rPr>
      <t>nouvelles, agrandies</t>
    </r>
    <r>
      <rPr>
        <sz val="12"/>
        <color indexed="10"/>
        <rFont val="Arial"/>
        <family val="2"/>
      </rPr>
      <t xml:space="preserve"> et </t>
    </r>
    <r>
      <rPr>
        <b/>
        <u val="single"/>
        <sz val="12"/>
        <color indexed="10"/>
        <rFont val="Arial"/>
        <family val="2"/>
      </rPr>
      <t>existantes</t>
    </r>
    <r>
      <rPr>
        <sz val="12"/>
        <color indexed="10"/>
        <rFont val="Arial"/>
        <family val="2"/>
      </rPr>
      <t xml:space="preserve"> de la </t>
    </r>
    <r>
      <rPr>
        <b/>
        <sz val="12"/>
        <color indexed="10"/>
        <rFont val="Arial"/>
        <family val="2"/>
      </rPr>
      <t>propriété</t>
    </r>
    <r>
      <rPr>
        <sz val="12"/>
        <color indexed="10"/>
        <rFont val="Arial"/>
        <family val="2"/>
      </rPr>
      <t xml:space="preserve"> pour laquelle une demande de permis de construction ou de transformation a été déposée. </t>
    </r>
  </si>
  <si>
    <r>
      <t xml:space="preserve"> Veuillez remplir le tableau suivant </t>
    </r>
    <r>
      <rPr>
        <b/>
        <u val="single"/>
        <sz val="14"/>
        <color indexed="30"/>
        <rFont val="Arial"/>
        <family val="2"/>
      </rPr>
      <t>SEULEMENT</t>
    </r>
    <r>
      <rPr>
        <b/>
        <sz val="14"/>
        <color indexed="30"/>
        <rFont val="Arial"/>
        <family val="2"/>
      </rPr>
      <t xml:space="preserve"> avec les superficies des travaux :</t>
    </r>
  </si>
  <si>
    <t xml:space="preserve">- Pour tout dossier, assurez-vous de présenter une déclaration de conformité pour réaliser un projet de rétention des eaux pluviales, selon le règlement C-1.1 de la Ville de Montréal, remplie et signée par un ingénieur mandaté pour le projet afin d'accèlerer le cheminement de votre demande. </t>
  </si>
  <si>
    <t>- Pour tout projet industriel dont l'aire équivalente soit inférieure à 5000 m² (Aéq &lt; 5000 m². Voir section 3), assurez-vous de présenter une déclaration de conformité aux exigences techniques du MDDEP signée par l’ingénieur consultant du projet. Veuillez consulter l'analyste de votre dossier afin d'avoir un formulaire de cette déclaration.</t>
  </si>
  <si>
    <t>TABLEAU DE SUPERFICIES DRAINÉES INDÉPENDAMMENT</t>
  </si>
  <si>
    <r>
      <t xml:space="preserve">ATTENTION </t>
    </r>
    <r>
      <rPr>
        <b/>
        <sz val="11"/>
        <color indexed="10"/>
        <rFont val="Arial"/>
        <family val="2"/>
      </rPr>
      <t xml:space="preserve">: </t>
    </r>
    <r>
      <rPr>
        <sz val="11"/>
        <color indexed="10"/>
        <rFont val="Arial"/>
        <family val="2"/>
      </rPr>
      <t xml:space="preserve">Le tableau précedent sert exculsivement à calculer le débit généré par les </t>
    </r>
    <r>
      <rPr>
        <b/>
        <sz val="11"/>
        <color indexed="10"/>
        <rFont val="Arial"/>
        <family val="2"/>
      </rPr>
      <t>surfaces drainées indépendamment du réseau de rétention</t>
    </r>
    <r>
      <rPr>
        <sz val="11"/>
        <color indexed="10"/>
        <rFont val="Arial"/>
        <family val="2"/>
      </rPr>
      <t xml:space="preserve"> (p. ex. : descentes de garage, quais de déchargement, surfaces drainées vers le domaine public, etc.) . Pour les autres surfaces, veuillez utiliser le tableau de surfaces de travaux.</t>
    </r>
  </si>
  <si>
    <t>(lorsqu'il y a des surfaces drainées indépendamment)</t>
  </si>
  <si>
    <t>Selon l'article 89.23 du C-1.1 (Annexe A), le débit par hectare maximal applicable pour la zone du projet est de :</t>
  </si>
</sst>
</file>

<file path=xl/styles.xml><?xml version="1.0" encoding="utf-8"?>
<styleSheet xmlns="http://schemas.openxmlformats.org/spreadsheetml/2006/main">
  <numFmts count="4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
    <numFmt numFmtId="165" formatCode="0.00000000"/>
    <numFmt numFmtId="166" formatCode="0.0000000"/>
    <numFmt numFmtId="167" formatCode="0.000000"/>
    <numFmt numFmtId="168" formatCode="0.00000"/>
    <numFmt numFmtId="169" formatCode="0.0000"/>
    <numFmt numFmtId="170" formatCode="0.000"/>
    <numFmt numFmtId="171" formatCode="0.0000000000"/>
    <numFmt numFmtId="172" formatCode="0.000000000"/>
    <numFmt numFmtId="173" formatCode="&quot;Vrai&quot;;&quot;Vrai&quot;;&quot;Faux&quot;"/>
    <numFmt numFmtId="174" formatCode="&quot;Actif&quot;;&quot;Actif&quot;;&quot;Inactif&quot;"/>
    <numFmt numFmtId="175" formatCode="#,###,&quot;m2&quot;"/>
    <numFmt numFmtId="176" formatCode="#,,&quot;m2&quot;"/>
    <numFmt numFmtId="177" formatCode="##0,&quot;m2&quot;"/>
    <numFmt numFmtId="178" formatCode="##,&quot;m2&quot;"/>
    <numFmt numFmtId="179" formatCode="###,#00,&quot;m2&quot;"/>
    <numFmt numFmtId="180" formatCode="#,###&quot;  m2&quot;"/>
    <numFmt numFmtId="181" formatCode="#,###&quot; m2&quot;"/>
    <numFmt numFmtId="182" formatCode="0.00000000000"/>
    <numFmt numFmtId="183" formatCode="#,###&quot;  l/s/h&quot;"/>
    <numFmt numFmtId="184" formatCode="#,###&quot;  l/s&quot;"/>
    <numFmt numFmtId="185" formatCode="#,###&quot;  m3&quot;"/>
    <numFmt numFmtId="186" formatCode="#,###.0&quot;  l/s/h&quot;"/>
    <numFmt numFmtId="187" formatCode="#,###.00&quot;  l/s/h&quot;"/>
    <numFmt numFmtId="188" formatCode="#,###.000&quot;  l/s/h&quot;"/>
    <numFmt numFmtId="189" formatCode="#,###.0000&quot;  l/s/h&quot;"/>
    <numFmt numFmtId="190" formatCode="#,###.0&quot;  m3&quot;"/>
    <numFmt numFmtId="191" formatCode="#,###.00&quot;  m3&quot;"/>
    <numFmt numFmtId="192" formatCode="#,###.000&quot;  m3&quot;"/>
    <numFmt numFmtId="193" formatCode="#,###.00&quot;  l/s&quot;"/>
    <numFmt numFmtId="194" formatCode="#,###&quot; m3/s&quot;"/>
    <numFmt numFmtId="195" formatCode="[$-C0C]d\ mmmm\ yyyy"/>
    <numFmt numFmtId="196" formatCode="#,###&quot;  m²&quot;"/>
    <numFmt numFmtId="197" formatCode="#,###.0&quot;  l/s&quot;"/>
    <numFmt numFmtId="198" formatCode="#,###.00&quot;  m^3&quot;"/>
    <numFmt numFmtId="199" formatCode="[$-F800]dddd\,\ mmmm\ dd\,\ yyyy"/>
    <numFmt numFmtId="200" formatCode="#,###.00&quot;  m.cube&quot;"/>
    <numFmt numFmtId="201" formatCode="#,###.00&quot;  m³&quot;"/>
    <numFmt numFmtId="202" formatCode="#,###&quot;  l/s/ha&quot;"/>
  </numFmts>
  <fonts count="67">
    <font>
      <sz val="10"/>
      <name val="Arial"/>
      <family val="0"/>
    </font>
    <font>
      <sz val="8"/>
      <name val="Arial"/>
      <family val="0"/>
    </font>
    <font>
      <b/>
      <sz val="10"/>
      <name val="Arial"/>
      <family val="2"/>
    </font>
    <font>
      <b/>
      <sz val="12"/>
      <name val="Arial"/>
      <family val="2"/>
    </font>
    <font>
      <b/>
      <sz val="11"/>
      <name val="Arial"/>
      <family val="2"/>
    </font>
    <font>
      <b/>
      <sz val="9"/>
      <color indexed="53"/>
      <name val="Arial"/>
      <family val="2"/>
    </font>
    <font>
      <sz val="9"/>
      <name val="Arial"/>
      <family val="2"/>
    </font>
    <font>
      <b/>
      <sz val="12"/>
      <color indexed="53"/>
      <name val="Arial"/>
      <family val="2"/>
    </font>
    <font>
      <b/>
      <sz val="12"/>
      <color indexed="10"/>
      <name val="Arial"/>
      <family val="2"/>
    </font>
    <font>
      <b/>
      <sz val="14"/>
      <name val="Arial"/>
      <family val="2"/>
    </font>
    <font>
      <u val="single"/>
      <sz val="10"/>
      <color indexed="12"/>
      <name val="Arial"/>
      <family val="0"/>
    </font>
    <font>
      <b/>
      <u val="single"/>
      <sz val="10"/>
      <name val="Arial"/>
      <family val="2"/>
    </font>
    <font>
      <b/>
      <sz val="6"/>
      <name val="Arial"/>
      <family val="2"/>
    </font>
    <font>
      <b/>
      <sz val="9"/>
      <name val="Arial"/>
      <family val="2"/>
    </font>
    <font>
      <b/>
      <sz val="8"/>
      <name val="Arial"/>
      <family val="2"/>
    </font>
    <font>
      <b/>
      <sz val="8"/>
      <color indexed="10"/>
      <name val="Arial"/>
      <family val="2"/>
    </font>
    <font>
      <b/>
      <sz val="7"/>
      <name val="Arial"/>
      <family val="2"/>
    </font>
    <font>
      <b/>
      <sz val="16"/>
      <color indexed="30"/>
      <name val="Arial"/>
      <family val="2"/>
    </font>
    <font>
      <sz val="14"/>
      <name val="Arial"/>
      <family val="2"/>
    </font>
    <font>
      <sz val="12"/>
      <name val="Arial"/>
      <family val="2"/>
    </font>
    <font>
      <b/>
      <sz val="14"/>
      <color indexed="30"/>
      <name val="Arial"/>
      <family val="2"/>
    </font>
    <font>
      <u val="single"/>
      <sz val="10"/>
      <color indexed="36"/>
      <name val="Arial"/>
      <family val="0"/>
    </font>
    <font>
      <sz val="8"/>
      <name val="Tahoma"/>
      <family val="2"/>
    </font>
    <font>
      <b/>
      <sz val="12"/>
      <color indexed="30"/>
      <name val="Arial"/>
      <family val="2"/>
    </font>
    <font>
      <b/>
      <sz val="11.5"/>
      <name val="Arial"/>
      <family val="2"/>
    </font>
    <font>
      <sz val="16"/>
      <name val="Arial"/>
      <family val="2"/>
    </font>
    <font>
      <sz val="13"/>
      <name val="Arial"/>
      <family val="2"/>
    </font>
    <font>
      <b/>
      <sz val="13"/>
      <name val="Arial"/>
      <family val="2"/>
    </font>
    <font>
      <sz val="11"/>
      <color indexed="23"/>
      <name val="Arial"/>
      <family val="2"/>
    </font>
    <font>
      <sz val="15"/>
      <name val="Arial"/>
      <family val="2"/>
    </font>
    <font>
      <sz val="10"/>
      <color indexed="8"/>
      <name val="Arial"/>
      <family val="2"/>
    </font>
    <font>
      <sz val="11"/>
      <color indexed="8"/>
      <name val="Arial"/>
      <family val="2"/>
    </font>
    <font>
      <sz val="8"/>
      <color indexed="8"/>
      <name val="Arial"/>
      <family val="2"/>
    </font>
    <font>
      <b/>
      <sz val="16"/>
      <name val="Arial"/>
      <family val="2"/>
    </font>
    <font>
      <sz val="12"/>
      <color indexed="8"/>
      <name val="Arial"/>
      <family val="2"/>
    </font>
    <font>
      <b/>
      <sz val="12"/>
      <color indexed="8"/>
      <name val="Arial"/>
      <family val="2"/>
    </font>
    <font>
      <b/>
      <sz val="14"/>
      <color indexed="8"/>
      <name val="Arial"/>
      <family val="2"/>
    </font>
    <font>
      <b/>
      <sz val="14"/>
      <color indexed="48"/>
      <name val="Arial"/>
      <family val="2"/>
    </font>
    <font>
      <b/>
      <sz val="16"/>
      <color indexed="48"/>
      <name val="Arial"/>
      <family val="2"/>
    </font>
    <font>
      <b/>
      <sz val="14"/>
      <color indexed="12"/>
      <name val="Arial"/>
      <family val="2"/>
    </font>
    <font>
      <b/>
      <sz val="16"/>
      <color indexed="12"/>
      <name val="Arial"/>
      <family val="2"/>
    </font>
    <font>
      <b/>
      <sz val="14"/>
      <color indexed="10"/>
      <name val="Arial"/>
      <family val="2"/>
    </font>
    <font>
      <b/>
      <u val="single"/>
      <sz val="11"/>
      <name val="Arial"/>
      <family val="2"/>
    </font>
    <font>
      <sz val="11"/>
      <name val="Arial"/>
      <family val="2"/>
    </font>
    <font>
      <vertAlign val="subscript"/>
      <sz val="11"/>
      <name val="Arial"/>
      <family val="2"/>
    </font>
    <font>
      <b/>
      <i/>
      <sz val="11"/>
      <name val="Arial"/>
      <family val="2"/>
    </font>
    <font>
      <b/>
      <sz val="15"/>
      <color indexed="30"/>
      <name val="Arial"/>
      <family val="2"/>
    </font>
    <font>
      <b/>
      <u val="single"/>
      <sz val="15"/>
      <color indexed="30"/>
      <name val="Arial"/>
      <family val="2"/>
    </font>
    <font>
      <b/>
      <u val="single"/>
      <sz val="13"/>
      <name val="Arial"/>
      <family val="2"/>
    </font>
    <font>
      <b/>
      <vertAlign val="subscript"/>
      <sz val="13"/>
      <name val="Arial"/>
      <family val="2"/>
    </font>
    <font>
      <b/>
      <sz val="11"/>
      <color indexed="10"/>
      <name val="Arial"/>
      <family val="2"/>
    </font>
    <font>
      <b/>
      <u val="single"/>
      <sz val="11"/>
      <color indexed="10"/>
      <name val="Arial"/>
      <family val="2"/>
    </font>
    <font>
      <b/>
      <sz val="11"/>
      <color indexed="30"/>
      <name val="Arial"/>
      <family val="2"/>
    </font>
    <font>
      <sz val="12"/>
      <color indexed="30"/>
      <name val="Arial"/>
      <family val="2"/>
    </font>
    <font>
      <b/>
      <sz val="15"/>
      <name val="Arial"/>
      <family val="2"/>
    </font>
    <font>
      <b/>
      <vertAlign val="subscript"/>
      <sz val="15"/>
      <name val="Arial"/>
      <family val="2"/>
    </font>
    <font>
      <sz val="12"/>
      <color indexed="10"/>
      <name val="Arial"/>
      <family val="2"/>
    </font>
    <font>
      <b/>
      <u val="single"/>
      <sz val="12"/>
      <color indexed="10"/>
      <name val="Arial"/>
      <family val="2"/>
    </font>
    <font>
      <u val="single"/>
      <sz val="10"/>
      <color indexed="10"/>
      <name val="Arial"/>
      <family val="2"/>
    </font>
    <font>
      <sz val="11"/>
      <color indexed="10"/>
      <name val="Arial"/>
      <family val="2"/>
    </font>
    <font>
      <b/>
      <sz val="22"/>
      <name val="Arial"/>
      <family val="2"/>
    </font>
    <font>
      <sz val="22"/>
      <name val="Arial"/>
      <family val="2"/>
    </font>
    <font>
      <b/>
      <sz val="26"/>
      <name val="Arial"/>
      <family val="2"/>
    </font>
    <font>
      <sz val="13"/>
      <color indexed="12"/>
      <name val="Arial"/>
      <family val="2"/>
    </font>
    <font>
      <u val="single"/>
      <sz val="13"/>
      <color indexed="12"/>
      <name val="Arial"/>
      <family val="2"/>
    </font>
    <font>
      <b/>
      <u val="single"/>
      <sz val="14"/>
      <color indexed="30"/>
      <name val="Arial"/>
      <family val="2"/>
    </font>
    <font>
      <u val="single"/>
      <sz val="13"/>
      <name val="Arial"/>
      <family val="2"/>
    </font>
  </fonts>
  <fills count="7">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13"/>
        <bgColor indexed="64"/>
      </patternFill>
    </fill>
  </fills>
  <borders count="141">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double"/>
      <bottom>
        <color indexed="63"/>
      </bottom>
    </border>
    <border>
      <left style="double"/>
      <right style="hair"/>
      <top style="hair"/>
      <bottom style="hair"/>
    </border>
    <border>
      <left style="hair"/>
      <right style="hair"/>
      <top style="hair"/>
      <bottom style="hair"/>
    </border>
    <border>
      <left style="hair"/>
      <right style="double"/>
      <top style="hair"/>
      <bottom style="hair"/>
    </border>
    <border>
      <left style="double"/>
      <right style="hair"/>
      <top style="hair"/>
      <bottom>
        <color indexed="63"/>
      </bottom>
    </border>
    <border>
      <left style="hair"/>
      <right style="hair"/>
      <top style="hair"/>
      <bottom>
        <color indexed="63"/>
      </bottom>
    </border>
    <border>
      <left style="double"/>
      <right>
        <color indexed="63"/>
      </right>
      <top style="hair"/>
      <bottom>
        <color indexed="63"/>
      </bottom>
    </border>
    <border>
      <left>
        <color indexed="63"/>
      </left>
      <right>
        <color indexed="63"/>
      </right>
      <top style="hair"/>
      <bottom style="hair"/>
    </border>
    <border>
      <left>
        <color indexed="63"/>
      </left>
      <right>
        <color indexed="63"/>
      </right>
      <top style="hair"/>
      <bottom>
        <color indexed="63"/>
      </bottom>
    </border>
    <border>
      <left style="double"/>
      <right style="hair"/>
      <top style="double"/>
      <bottom style="double"/>
    </border>
    <border>
      <left style="hair"/>
      <right style="hair"/>
      <top style="double"/>
      <bottom style="double"/>
    </border>
    <border>
      <left style="hair"/>
      <right style="double"/>
      <top style="double"/>
      <bottom style="double"/>
    </border>
    <border>
      <left style="hair"/>
      <right style="double"/>
      <top style="hair"/>
      <bottom style="double"/>
    </border>
    <border>
      <left style="double"/>
      <right style="hair"/>
      <top style="hair"/>
      <bottom style="thin"/>
    </border>
    <border>
      <left style="hair"/>
      <right style="hair"/>
      <top style="hair"/>
      <bottom style="thin"/>
    </border>
    <border>
      <left style="hair"/>
      <right style="double"/>
      <top style="hair"/>
      <bottom style="thin"/>
    </border>
    <border>
      <left style="double"/>
      <right style="hair"/>
      <top>
        <color indexed="63"/>
      </top>
      <bottom style="double"/>
    </border>
    <border>
      <left style="hair"/>
      <right style="hair"/>
      <top>
        <color indexed="63"/>
      </top>
      <bottom style="double"/>
    </border>
    <border>
      <left style="hair"/>
      <right style="double"/>
      <top>
        <color indexed="63"/>
      </top>
      <bottom style="double"/>
    </border>
    <border>
      <left style="double"/>
      <right style="hair"/>
      <top>
        <color indexed="63"/>
      </top>
      <bottom style="hair"/>
    </border>
    <border>
      <left style="hair"/>
      <right style="hair"/>
      <top>
        <color indexed="63"/>
      </top>
      <bottom style="hair"/>
    </border>
    <border>
      <left style="hair"/>
      <right style="double"/>
      <top>
        <color indexed="63"/>
      </top>
      <bottom style="hair"/>
    </border>
    <border>
      <left style="double"/>
      <right>
        <color indexed="63"/>
      </right>
      <top style="hair"/>
      <bottom style="double"/>
    </border>
    <border>
      <left>
        <color indexed="63"/>
      </left>
      <right>
        <color indexed="63"/>
      </right>
      <top style="hair"/>
      <bottom style="double"/>
    </border>
    <border>
      <left>
        <color indexed="63"/>
      </left>
      <right style="hair"/>
      <top style="hair"/>
      <bottom style="double"/>
    </border>
    <border>
      <left style="hair"/>
      <right style="hair"/>
      <top style="hair"/>
      <bottom style="double"/>
    </border>
    <border>
      <left style="hair"/>
      <right style="hair"/>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double"/>
      <top style="hair"/>
      <bottom style="hair"/>
    </border>
    <border>
      <left style="double"/>
      <right style="hair"/>
      <top style="hair"/>
      <bottom style="double"/>
    </border>
    <border>
      <left style="double"/>
      <right style="double"/>
      <top style="hair"/>
      <bottom style="double"/>
    </border>
    <border>
      <left>
        <color indexed="63"/>
      </left>
      <right>
        <color indexed="63"/>
      </right>
      <top style="medium"/>
      <bottom style="thin"/>
    </border>
    <border>
      <left>
        <color indexed="63"/>
      </left>
      <right style="hair"/>
      <top style="medium"/>
      <bottom style="thin"/>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hair"/>
      <right style="thin"/>
      <top style="thin"/>
      <bottom style="hair"/>
    </border>
    <border>
      <left>
        <color indexed="63"/>
      </left>
      <right>
        <color indexed="63"/>
      </right>
      <top>
        <color indexed="63"/>
      </top>
      <bottom style="thin"/>
    </border>
    <border>
      <left>
        <color indexed="63"/>
      </left>
      <right>
        <color indexed="63"/>
      </right>
      <top>
        <color indexed="63"/>
      </top>
      <bottom style="hair"/>
    </border>
    <border>
      <left style="hair"/>
      <right style="hair"/>
      <top>
        <color indexed="63"/>
      </top>
      <bottom style="medium"/>
    </border>
    <border>
      <left style="hair"/>
      <right>
        <color indexed="63"/>
      </right>
      <top>
        <color indexed="63"/>
      </top>
      <bottom style="medium"/>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thin"/>
    </border>
    <border>
      <left style="hair"/>
      <right>
        <color indexed="63"/>
      </right>
      <top>
        <color indexed="63"/>
      </top>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style="medium"/>
      <bottom>
        <color indexed="63"/>
      </bottom>
    </border>
    <border>
      <left>
        <color indexed="63"/>
      </left>
      <right style="hair"/>
      <top style="hair"/>
      <bottom style="hair"/>
    </border>
    <border>
      <left>
        <color indexed="63"/>
      </left>
      <right style="hair"/>
      <top style="thin"/>
      <bottom style="hair"/>
    </border>
    <border>
      <left style="hair"/>
      <right>
        <color indexed="63"/>
      </right>
      <top style="thin"/>
      <bottom style="hair"/>
    </border>
    <border>
      <left style="thin"/>
      <right style="hair"/>
      <top style="thin"/>
      <bottom style="hair"/>
    </border>
    <border>
      <left style="thin"/>
      <right style="hair"/>
      <top style="hair"/>
      <bottom style="hair"/>
    </border>
    <border>
      <left style="hair"/>
      <right style="thin"/>
      <top style="hair"/>
      <bottom style="hair"/>
    </border>
    <border>
      <left style="hair"/>
      <right>
        <color indexed="63"/>
      </right>
      <top style="hair"/>
      <bottom style="hair"/>
    </border>
    <border>
      <left style="thin"/>
      <right style="hair"/>
      <top>
        <color indexed="63"/>
      </top>
      <bottom style="hair"/>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thin"/>
      <top style="hair"/>
      <bottom style="thin"/>
    </border>
    <border>
      <left style="hair"/>
      <right>
        <color indexed="63"/>
      </right>
      <top>
        <color indexed="63"/>
      </top>
      <bottom style="hair"/>
    </border>
    <border>
      <left style="hair"/>
      <right style="thin"/>
      <top>
        <color indexed="63"/>
      </top>
      <bottom style="hair"/>
    </border>
    <border>
      <left style="thin"/>
      <right style="hair"/>
      <top style="hair"/>
      <bottom>
        <color indexed="63"/>
      </bottom>
    </border>
    <border>
      <left>
        <color indexed="63"/>
      </left>
      <right style="thin"/>
      <top style="thin"/>
      <bottom style="hair"/>
    </border>
    <border>
      <left style="thin"/>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thin"/>
      <right>
        <color indexed="63"/>
      </right>
      <top style="medium"/>
      <bottom style="thin"/>
    </border>
    <border>
      <left style="thin"/>
      <right>
        <color indexed="63"/>
      </right>
      <top style="medium"/>
      <bottom>
        <color indexed="63"/>
      </bottom>
    </border>
    <border>
      <left>
        <color indexed="63"/>
      </left>
      <right style="thin"/>
      <top>
        <color indexed="63"/>
      </top>
      <bottom style="medium"/>
    </border>
    <border>
      <left style="hair"/>
      <right style="thin"/>
      <top>
        <color indexed="63"/>
      </top>
      <bottom style="medium"/>
    </border>
    <border>
      <left style="hair"/>
      <right style="thin"/>
      <top>
        <color indexed="63"/>
      </top>
      <bottom>
        <color indexed="63"/>
      </bottom>
    </border>
    <border>
      <left style="hair"/>
      <right style="thin"/>
      <top>
        <color indexed="63"/>
      </top>
      <bottom style="thin"/>
    </border>
    <border>
      <left style="hair"/>
      <right style="thin"/>
      <top style="hair"/>
      <bottom>
        <color indexed="63"/>
      </bottom>
    </border>
    <border>
      <left>
        <color indexed="63"/>
      </left>
      <right style="thin"/>
      <top style="medium"/>
      <bottom>
        <color indexed="63"/>
      </bottom>
    </border>
    <border>
      <left style="thin"/>
      <right>
        <color indexed="63"/>
      </right>
      <top style="medium"/>
      <bottom style="medium"/>
    </border>
    <border>
      <left style="double"/>
      <right style="hair"/>
      <top style="double"/>
      <bottom style="hair"/>
    </border>
    <border>
      <left style="hair"/>
      <right style="double"/>
      <top style="double"/>
      <bottom style="hair"/>
    </border>
    <border>
      <left style="hair"/>
      <right>
        <color indexed="63"/>
      </right>
      <top style="hair"/>
      <bottom style="double"/>
    </border>
    <border>
      <left style="double"/>
      <right style="double"/>
      <top>
        <color indexed="63"/>
      </top>
      <bottom style="hair"/>
    </border>
    <border>
      <left style="double"/>
      <right style="double"/>
      <top style="double"/>
      <bottom>
        <color indexed="63"/>
      </bottom>
    </border>
    <border>
      <left style="double"/>
      <right style="double"/>
      <top style="double"/>
      <bottom style="hair"/>
    </border>
    <border>
      <left>
        <color indexed="63"/>
      </left>
      <right style="medium"/>
      <top>
        <color indexed="63"/>
      </top>
      <bottom>
        <color indexed="63"/>
      </bottom>
    </border>
    <border>
      <left style="thin"/>
      <right>
        <color indexed="63"/>
      </right>
      <top style="hair"/>
      <bottom>
        <color indexed="63"/>
      </bottom>
    </border>
    <border>
      <left style="thin"/>
      <right>
        <color indexed="63"/>
      </right>
      <top>
        <color indexed="63"/>
      </top>
      <bottom style="thin"/>
    </border>
    <border>
      <left style="hair"/>
      <right style="hair"/>
      <top style="thin"/>
      <bottom style="thin"/>
    </border>
    <border>
      <left>
        <color indexed="63"/>
      </left>
      <right style="medium"/>
      <top style="thin"/>
      <bottom style="thin"/>
    </border>
    <border>
      <left>
        <color indexed="63"/>
      </left>
      <right style="medium"/>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style="medium"/>
      <top style="thin"/>
      <bottom style="thin"/>
    </border>
    <border>
      <left style="medium"/>
      <right>
        <color indexed="63"/>
      </right>
      <top>
        <color indexed="63"/>
      </top>
      <bottom style="hair"/>
    </border>
    <border>
      <left>
        <color indexed="63"/>
      </left>
      <right style="medium"/>
      <top>
        <color indexed="63"/>
      </top>
      <bottom style="hair"/>
    </border>
    <border>
      <left style="double"/>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hair"/>
      <top style="thin"/>
      <bottom>
        <color indexed="63"/>
      </bottom>
    </border>
    <border>
      <left>
        <color indexed="63"/>
      </left>
      <right style="hair"/>
      <top>
        <color indexed="63"/>
      </top>
      <bottom style="hair"/>
    </border>
    <border>
      <left style="medium"/>
      <right style="thin"/>
      <top style="thin"/>
      <bottom style="thin"/>
    </border>
    <border>
      <left>
        <color indexed="63"/>
      </left>
      <right style="thin"/>
      <top>
        <color indexed="63"/>
      </top>
      <bottom style="thin"/>
    </border>
    <border>
      <left style="medium"/>
      <right>
        <color indexed="63"/>
      </right>
      <top style="thin"/>
      <bottom style="thin"/>
    </border>
    <border>
      <left>
        <color indexed="63"/>
      </left>
      <right style="hair"/>
      <top>
        <color indexed="63"/>
      </top>
      <bottom style="thin"/>
    </border>
    <border>
      <left style="thin"/>
      <right style="thin"/>
      <top>
        <color indexed="63"/>
      </top>
      <bottom style="thin"/>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style="double"/>
      <right>
        <color indexed="63"/>
      </right>
      <top style="hair"/>
      <bottom style="hair"/>
    </border>
    <border>
      <left>
        <color indexed="63"/>
      </left>
      <right style="double"/>
      <top style="hair"/>
      <bottom style="hair"/>
    </border>
    <border>
      <left style="double"/>
      <right>
        <color indexed="63"/>
      </right>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style="hair"/>
      <top style="double"/>
      <bottom style="hair"/>
    </border>
    <border>
      <left style="hair"/>
      <right style="double"/>
      <top style="hair"/>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0">
    <xf numFmtId="0" fontId="0" fillId="0" borderId="0" xfId="0" applyAlignment="1">
      <alignment/>
    </xf>
    <xf numFmtId="1" fontId="0" fillId="0" borderId="0" xfId="0" applyNumberFormat="1" applyAlignment="1">
      <alignment/>
    </xf>
    <xf numFmtId="0" fontId="0" fillId="0" borderId="0" xfId="0" applyFill="1" applyBorder="1" applyAlignment="1">
      <alignment horizontal="center"/>
    </xf>
    <xf numFmtId="0" fontId="0" fillId="0" borderId="0" xfId="0" applyFill="1" applyBorder="1" applyAlignment="1">
      <alignment/>
    </xf>
    <xf numFmtId="0" fontId="0" fillId="0" borderId="0" xfId="0" applyFill="1" applyBorder="1" applyAlignment="1">
      <alignment/>
    </xf>
    <xf numFmtId="0" fontId="0" fillId="0" borderId="0" xfId="0" applyFill="1" applyBorder="1" applyAlignment="1">
      <alignment vertical="center"/>
    </xf>
    <xf numFmtId="0" fontId="9" fillId="0" borderId="0" xfId="0" applyFont="1" applyBorder="1" applyAlignment="1">
      <alignment/>
    </xf>
    <xf numFmtId="0" fontId="0" fillId="0" borderId="0" xfId="0" applyAlignment="1" applyProtection="1">
      <alignment/>
      <protection/>
    </xf>
    <xf numFmtId="0" fontId="0" fillId="0" borderId="0" xfId="0" applyFont="1" applyAlignment="1" applyProtection="1">
      <alignment/>
      <protection/>
    </xf>
    <xf numFmtId="0" fontId="14" fillId="0" borderId="0" xfId="0" applyFont="1" applyAlignment="1" applyProtection="1">
      <alignment/>
      <protection/>
    </xf>
    <xf numFmtId="0" fontId="3" fillId="0" borderId="1" xfId="0" applyFont="1" applyBorder="1" applyAlignment="1" applyProtection="1">
      <alignment/>
      <protection/>
    </xf>
    <xf numFmtId="0" fontId="20" fillId="0" borderId="0" xfId="0" applyFont="1" applyBorder="1" applyAlignment="1" applyProtection="1" quotePrefix="1">
      <alignment/>
      <protection/>
    </xf>
    <xf numFmtId="0" fontId="0" fillId="0" borderId="2" xfId="0" applyFont="1" applyBorder="1" applyAlignment="1" applyProtection="1">
      <alignment/>
      <protection/>
    </xf>
    <xf numFmtId="0" fontId="19" fillId="0" borderId="0" xfId="0" applyFont="1" applyBorder="1" applyAlignment="1" applyProtection="1">
      <alignment horizontal="right"/>
      <protection/>
    </xf>
    <xf numFmtId="0" fontId="0" fillId="0" borderId="0" xfId="0" applyFont="1" applyBorder="1" applyAlignment="1" applyProtection="1">
      <alignment horizontal="right"/>
      <protection/>
    </xf>
    <xf numFmtId="0" fontId="18" fillId="0" borderId="0" xfId="0" applyFont="1" applyBorder="1" applyAlignment="1" applyProtection="1">
      <alignment horizontal="center"/>
      <protection/>
    </xf>
    <xf numFmtId="0" fontId="0" fillId="0" borderId="0" xfId="0" applyFont="1" applyBorder="1" applyAlignment="1" applyProtection="1">
      <alignment horizontal="center"/>
      <protection/>
    </xf>
    <xf numFmtId="0" fontId="17" fillId="0" borderId="0" xfId="0" applyFont="1" applyBorder="1" applyAlignment="1" applyProtection="1">
      <alignment/>
      <protection/>
    </xf>
    <xf numFmtId="0" fontId="19" fillId="0" borderId="3" xfId="0" applyFont="1" applyBorder="1" applyAlignment="1" applyProtection="1" quotePrefix="1">
      <alignment horizontal="left" vertical="center" wrapText="1"/>
      <protection/>
    </xf>
    <xf numFmtId="0" fontId="0" fillId="0" borderId="0" xfId="0" applyFont="1" applyBorder="1" applyAlignment="1" applyProtection="1">
      <alignment/>
      <protection/>
    </xf>
    <xf numFmtId="0" fontId="2" fillId="0" borderId="0" xfId="0" applyFont="1" applyBorder="1" applyAlignment="1" applyProtection="1" quotePrefix="1">
      <alignment horizontal="left" wrapText="1"/>
      <protection/>
    </xf>
    <xf numFmtId="0" fontId="19" fillId="0" borderId="0" xfId="0" applyFont="1" applyBorder="1" applyAlignment="1" applyProtection="1">
      <alignment/>
      <protection/>
    </xf>
    <xf numFmtId="0" fontId="0" fillId="0" borderId="3" xfId="0" applyFont="1" applyBorder="1" applyAlignment="1" applyProtection="1">
      <alignment/>
      <protection/>
    </xf>
    <xf numFmtId="0" fontId="11" fillId="0" borderId="1" xfId="0" applyFont="1" applyFill="1" applyBorder="1" applyAlignment="1" applyProtection="1">
      <alignment horizontal="center" vertical="center" wrapText="1"/>
      <protection/>
    </xf>
    <xf numFmtId="0" fontId="0" fillId="0" borderId="0" xfId="0" applyAlignment="1" applyProtection="1">
      <alignment/>
      <protection hidden="1"/>
    </xf>
    <xf numFmtId="0" fontId="0" fillId="0" borderId="4" xfId="0" applyBorder="1" applyAlignment="1" applyProtection="1">
      <alignment/>
      <protection hidden="1"/>
    </xf>
    <xf numFmtId="0" fontId="9" fillId="0" borderId="0" xfId="0" applyFont="1" applyBorder="1" applyAlignment="1" applyProtection="1">
      <alignment/>
      <protection hidden="1"/>
    </xf>
    <xf numFmtId="0" fontId="0" fillId="0" borderId="0" xfId="0" applyFill="1" applyBorder="1" applyAlignment="1" applyProtection="1">
      <alignment/>
      <protection hidden="1"/>
    </xf>
    <xf numFmtId="0" fontId="0" fillId="0" borderId="0" xfId="0" applyFill="1" applyBorder="1" applyAlignment="1" applyProtection="1">
      <alignment vertical="center"/>
      <protection hidden="1"/>
    </xf>
    <xf numFmtId="0" fontId="0" fillId="0" borderId="5" xfId="0" applyBorder="1" applyAlignment="1" applyProtection="1">
      <alignment/>
      <protection hidden="1"/>
    </xf>
    <xf numFmtId="0" fontId="0" fillId="0" borderId="6" xfId="0" applyFont="1" applyBorder="1" applyAlignment="1" applyProtection="1">
      <alignment horizontal="center"/>
      <protection hidden="1"/>
    </xf>
    <xf numFmtId="2" fontId="0" fillId="0" borderId="6" xfId="0" applyNumberFormat="1" applyFont="1" applyBorder="1" applyAlignment="1" applyProtection="1">
      <alignment horizontal="center"/>
      <protection hidden="1"/>
    </xf>
    <xf numFmtId="0" fontId="0" fillId="0" borderId="7" xfId="0" applyBorder="1" applyAlignment="1" applyProtection="1">
      <alignment horizontal="center"/>
      <protection hidden="1"/>
    </xf>
    <xf numFmtId="0" fontId="0" fillId="0" borderId="0" xfId="0" applyFill="1" applyBorder="1" applyAlignment="1" applyProtection="1">
      <alignment/>
      <protection hidden="1"/>
    </xf>
    <xf numFmtId="0" fontId="0" fillId="0" borderId="0" xfId="0" applyFont="1" applyFill="1" applyBorder="1" applyAlignment="1" applyProtection="1">
      <alignment horizontal="center"/>
      <protection hidden="1"/>
    </xf>
    <xf numFmtId="2" fontId="0" fillId="0" borderId="0" xfId="0" applyNumberFormat="1" applyFill="1" applyBorder="1" applyAlignment="1" applyProtection="1">
      <alignment horizontal="center"/>
      <protection hidden="1"/>
    </xf>
    <xf numFmtId="0" fontId="0" fillId="0" borderId="8" xfId="0" applyBorder="1" applyAlignment="1" applyProtection="1">
      <alignment/>
      <protection hidden="1"/>
    </xf>
    <xf numFmtId="2" fontId="0" fillId="0" borderId="9" xfId="0" applyNumberFormat="1" applyFont="1" applyBorder="1" applyAlignment="1" applyProtection="1">
      <alignment horizontal="center"/>
      <protection hidden="1"/>
    </xf>
    <xf numFmtId="0" fontId="0" fillId="0" borderId="10" xfId="0" applyBorder="1" applyAlignment="1" applyProtection="1">
      <alignment/>
      <protection hidden="1"/>
    </xf>
    <xf numFmtId="0" fontId="0" fillId="0" borderId="11" xfId="0" applyFont="1" applyBorder="1" applyAlignment="1" applyProtection="1">
      <alignment horizontal="center"/>
      <protection hidden="1"/>
    </xf>
    <xf numFmtId="2" fontId="0" fillId="0" borderId="12" xfId="0" applyNumberFormat="1" applyFont="1" applyBorder="1" applyAlignment="1" applyProtection="1">
      <alignment horizontal="center"/>
      <protection hidden="1"/>
    </xf>
    <xf numFmtId="0" fontId="0" fillId="0" borderId="13" xfId="0" applyBorder="1" applyAlignment="1" applyProtection="1">
      <alignment/>
      <protection hidden="1"/>
    </xf>
    <xf numFmtId="0" fontId="6" fillId="0" borderId="14" xfId="0" applyFont="1" applyBorder="1" applyAlignment="1" applyProtection="1">
      <alignment horizontal="center"/>
      <protection hidden="1"/>
    </xf>
    <xf numFmtId="2" fontId="4" fillId="0" borderId="14" xfId="0" applyNumberFormat="1" applyFont="1" applyBorder="1" applyAlignment="1" applyProtection="1">
      <alignment horizontal="center"/>
      <protection hidden="1"/>
    </xf>
    <xf numFmtId="0" fontId="0" fillId="0" borderId="15" xfId="0" applyFont="1" applyBorder="1" applyAlignment="1" applyProtection="1">
      <alignment horizontal="center"/>
      <protection hidden="1"/>
    </xf>
    <xf numFmtId="0" fontId="0" fillId="0" borderId="7" xfId="0" applyBorder="1" applyAlignment="1" applyProtection="1">
      <alignment/>
      <protection hidden="1"/>
    </xf>
    <xf numFmtId="0" fontId="0" fillId="0" borderId="0" xfId="0" applyFill="1" applyBorder="1" applyAlignment="1" applyProtection="1">
      <alignment horizontal="center"/>
      <protection hidden="1"/>
    </xf>
    <xf numFmtId="0" fontId="0" fillId="0" borderId="16" xfId="0" applyBorder="1" applyAlignment="1" applyProtection="1">
      <alignment/>
      <protection hidden="1"/>
    </xf>
    <xf numFmtId="0" fontId="0" fillId="0" borderId="0" xfId="0" applyBorder="1" applyAlignment="1" applyProtection="1">
      <alignment/>
      <protection hidden="1"/>
    </xf>
    <xf numFmtId="0" fontId="0" fillId="0" borderId="0" xfId="0" applyBorder="1" applyAlignment="1" applyProtection="1">
      <alignment horizontal="center"/>
      <protection hidden="1"/>
    </xf>
    <xf numFmtId="2" fontId="0" fillId="0" borderId="0" xfId="0" applyNumberFormat="1" applyBorder="1" applyAlignment="1" applyProtection="1">
      <alignment horizontal="center"/>
      <protection hidden="1"/>
    </xf>
    <xf numFmtId="170" fontId="0" fillId="0" borderId="0" xfId="0" applyNumberFormat="1" applyFill="1" applyBorder="1" applyAlignment="1" applyProtection="1">
      <alignment/>
      <protection hidden="1"/>
    </xf>
    <xf numFmtId="0" fontId="0" fillId="0" borderId="0" xfId="0" applyAlignment="1" applyProtection="1">
      <alignment horizontal="left"/>
      <protection hidden="1"/>
    </xf>
    <xf numFmtId="0" fontId="13" fillId="0" borderId="5" xfId="0" applyFont="1" applyFill="1" applyBorder="1" applyAlignment="1" applyProtection="1">
      <alignment horizontal="center" vertical="center" wrapText="1"/>
      <protection hidden="1"/>
    </xf>
    <xf numFmtId="0" fontId="13" fillId="0" borderId="6" xfId="0" applyFont="1" applyFill="1" applyBorder="1" applyAlignment="1" applyProtection="1">
      <alignment horizontal="center" vertical="center" wrapText="1"/>
      <protection hidden="1"/>
    </xf>
    <xf numFmtId="0" fontId="13" fillId="0" borderId="7" xfId="0"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1" fillId="0" borderId="6" xfId="0" applyFont="1" applyFill="1" applyBorder="1" applyAlignment="1" applyProtection="1" quotePrefix="1">
      <alignment horizontal="center" vertical="center" wrapText="1"/>
      <protection hidden="1"/>
    </xf>
    <xf numFmtId="0" fontId="1" fillId="0" borderId="7" xfId="0" applyFont="1" applyFill="1" applyBorder="1" applyAlignment="1" applyProtection="1" quotePrefix="1">
      <alignment horizontal="center" vertical="center" wrapText="1"/>
      <protection hidden="1"/>
    </xf>
    <xf numFmtId="0" fontId="2" fillId="0" borderId="17" xfId="0" applyFont="1" applyFill="1" applyBorder="1" applyAlignment="1" applyProtection="1">
      <alignment horizontal="center" vertical="center" wrapText="1"/>
      <protection hidden="1"/>
    </xf>
    <xf numFmtId="0" fontId="2" fillId="0" borderId="18" xfId="0" applyFont="1" applyFill="1" applyBorder="1" applyAlignment="1" applyProtection="1">
      <alignment horizontal="center" vertical="center" wrapText="1"/>
      <protection hidden="1"/>
    </xf>
    <xf numFmtId="0" fontId="2" fillId="0" borderId="18" xfId="0" applyFont="1" applyFill="1" applyBorder="1" applyAlignment="1" applyProtection="1" quotePrefix="1">
      <alignment horizontal="center" vertical="center" wrapText="1"/>
      <protection hidden="1"/>
    </xf>
    <xf numFmtId="0" fontId="2" fillId="0" borderId="19" xfId="0" applyFont="1" applyFill="1" applyBorder="1" applyAlignment="1" applyProtection="1" quotePrefix="1">
      <alignment horizontal="center" vertical="center" wrapText="1"/>
      <protection hidden="1"/>
    </xf>
    <xf numFmtId="0" fontId="0" fillId="0" borderId="20" xfId="0" applyFill="1" applyBorder="1" applyAlignment="1" applyProtection="1">
      <alignment horizontal="center"/>
      <protection hidden="1"/>
    </xf>
    <xf numFmtId="0" fontId="0" fillId="0" borderId="21" xfId="0" applyFill="1" applyBorder="1" applyAlignment="1" applyProtection="1">
      <alignment horizontal="center"/>
      <protection hidden="1"/>
    </xf>
    <xf numFmtId="0" fontId="0" fillId="0" borderId="22" xfId="0" applyFill="1" applyBorder="1" applyAlignment="1" applyProtection="1">
      <alignment horizontal="center"/>
      <protection hidden="1"/>
    </xf>
    <xf numFmtId="0" fontId="0" fillId="0" borderId="23" xfId="0" applyFill="1" applyBorder="1" applyAlignment="1" applyProtection="1">
      <alignment horizontal="center"/>
      <protection hidden="1"/>
    </xf>
    <xf numFmtId="170" fontId="0" fillId="0" borderId="24" xfId="0" applyNumberFormat="1" applyFill="1" applyBorder="1" applyAlignment="1" applyProtection="1">
      <alignment horizontal="center"/>
      <protection hidden="1"/>
    </xf>
    <xf numFmtId="2" fontId="0" fillId="0" borderId="25" xfId="0" applyNumberFormat="1" applyFill="1" applyBorder="1" applyAlignment="1" applyProtection="1">
      <alignment horizontal="center"/>
      <protection hidden="1"/>
    </xf>
    <xf numFmtId="0" fontId="0" fillId="0" borderId="5" xfId="0" applyFill="1" applyBorder="1" applyAlignment="1" applyProtection="1">
      <alignment horizontal="center"/>
      <protection hidden="1"/>
    </xf>
    <xf numFmtId="170" fontId="0" fillId="0" borderId="6" xfId="0" applyNumberFormat="1" applyFill="1" applyBorder="1" applyAlignment="1" applyProtection="1">
      <alignment horizontal="center"/>
      <protection hidden="1"/>
    </xf>
    <xf numFmtId="2" fontId="0" fillId="0" borderId="7" xfId="0" applyNumberFormat="1" applyFill="1" applyBorder="1" applyAlignment="1" applyProtection="1">
      <alignment horizontal="center"/>
      <protection hidden="1"/>
    </xf>
    <xf numFmtId="0" fontId="0" fillId="0" borderId="26" xfId="0" applyFill="1" applyBorder="1" applyAlignment="1" applyProtection="1">
      <alignment/>
      <protection hidden="1"/>
    </xf>
    <xf numFmtId="0" fontId="0" fillId="0" borderId="27" xfId="0" applyFill="1" applyBorder="1" applyAlignment="1" applyProtection="1">
      <alignment/>
      <protection hidden="1"/>
    </xf>
    <xf numFmtId="0" fontId="0" fillId="0" borderId="28" xfId="0" applyFill="1" applyBorder="1" applyAlignment="1" applyProtection="1">
      <alignment/>
      <protection hidden="1"/>
    </xf>
    <xf numFmtId="2" fontId="0" fillId="0" borderId="29" xfId="0" applyNumberFormat="1" applyFill="1" applyBorder="1" applyAlignment="1" applyProtection="1">
      <alignment horizontal="center"/>
      <protection hidden="1"/>
    </xf>
    <xf numFmtId="9" fontId="0" fillId="0" borderId="4" xfId="21" applyFill="1" applyBorder="1" applyAlignment="1" applyProtection="1">
      <alignment horizontal="center"/>
      <protection hidden="1"/>
    </xf>
    <xf numFmtId="170" fontId="2" fillId="0" borderId="30" xfId="0" applyNumberFormat="1" applyFont="1" applyFill="1" applyBorder="1" applyAlignment="1" applyProtection="1">
      <alignment horizontal="center"/>
      <protection hidden="1"/>
    </xf>
    <xf numFmtId="0" fontId="0" fillId="0" borderId="31" xfId="0" applyFill="1" applyBorder="1" applyAlignment="1" applyProtection="1">
      <alignment/>
      <protection hidden="1"/>
    </xf>
    <xf numFmtId="170" fontId="2" fillId="0" borderId="0" xfId="0" applyNumberFormat="1" applyFont="1" applyFill="1" applyBorder="1" applyAlignment="1" applyProtection="1">
      <alignment horizontal="center"/>
      <protection hidden="1"/>
    </xf>
    <xf numFmtId="0" fontId="0" fillId="0" borderId="32" xfId="0" applyFill="1" applyBorder="1" applyAlignment="1" applyProtection="1">
      <alignment/>
      <protection hidden="1"/>
    </xf>
    <xf numFmtId="0" fontId="0" fillId="0" borderId="33" xfId="0" applyFill="1" applyBorder="1" applyAlignment="1" applyProtection="1">
      <alignment horizontal="right"/>
      <protection hidden="1"/>
    </xf>
    <xf numFmtId="0" fontId="0" fillId="0" borderId="34" xfId="0" applyFill="1" applyBorder="1" applyAlignment="1" applyProtection="1">
      <alignment horizontal="right"/>
      <protection hidden="1"/>
    </xf>
    <xf numFmtId="0" fontId="0" fillId="0" borderId="34" xfId="0" applyFill="1" applyBorder="1" applyAlignment="1" applyProtection="1">
      <alignment horizontal="center"/>
      <protection hidden="1"/>
    </xf>
    <xf numFmtId="170" fontId="2" fillId="0" borderId="34" xfId="0" applyNumberFormat="1" applyFont="1" applyFill="1" applyBorder="1" applyAlignment="1" applyProtection="1">
      <alignment horizontal="center"/>
      <protection hidden="1"/>
    </xf>
    <xf numFmtId="0" fontId="0" fillId="0" borderId="35" xfId="0" applyFill="1" applyBorder="1" applyAlignment="1" applyProtection="1">
      <alignment/>
      <protection hidden="1"/>
    </xf>
    <xf numFmtId="0" fontId="9" fillId="0" borderId="0" xfId="0" applyFont="1" applyBorder="1" applyAlignment="1" applyProtection="1">
      <alignment horizontal="center"/>
      <protection hidden="1"/>
    </xf>
    <xf numFmtId="0" fontId="2" fillId="0" borderId="0" xfId="0" applyFont="1" applyAlignment="1" applyProtection="1">
      <alignment/>
      <protection hidden="1"/>
    </xf>
    <xf numFmtId="0" fontId="2" fillId="0" borderId="0" xfId="0" applyFont="1" applyAlignment="1" applyProtection="1">
      <alignment horizontal="center" vertical="center" wrapText="1"/>
      <protection hidden="1"/>
    </xf>
    <xf numFmtId="0" fontId="14" fillId="0" borderId="0" xfId="0" applyFont="1" applyAlignment="1" applyProtection="1">
      <alignment/>
      <protection hidden="1"/>
    </xf>
    <xf numFmtId="0" fontId="2" fillId="0" borderId="0" xfId="0" applyFont="1" applyAlignment="1" applyProtection="1">
      <alignment horizontal="center"/>
      <protection hidden="1"/>
    </xf>
    <xf numFmtId="2" fontId="15" fillId="0" borderId="0" xfId="0" applyNumberFormat="1" applyFont="1" applyAlignment="1" applyProtection="1">
      <alignment/>
      <protection hidden="1"/>
    </xf>
    <xf numFmtId="0" fontId="15" fillId="0" borderId="0" xfId="0" applyFont="1" applyAlignment="1" applyProtection="1">
      <alignment/>
      <protection hidden="1"/>
    </xf>
    <xf numFmtId="0" fontId="0" fillId="0" borderId="0" xfId="0" applyAlignment="1" applyProtection="1">
      <alignment/>
      <protection hidden="1"/>
    </xf>
    <xf numFmtId="0" fontId="8" fillId="0" borderId="0" xfId="0" applyNumberFormat="1" applyFont="1" applyAlignment="1" applyProtection="1">
      <alignment/>
      <protection hidden="1"/>
    </xf>
    <xf numFmtId="0" fontId="14" fillId="0" borderId="0" xfId="0" applyFont="1" applyAlignment="1" applyProtection="1">
      <alignment horizontal="left"/>
      <protection hidden="1"/>
    </xf>
    <xf numFmtId="2" fontId="8" fillId="0" borderId="0" xfId="0" applyNumberFormat="1" applyFont="1" applyFill="1" applyAlignment="1" applyProtection="1">
      <alignment/>
      <protection hidden="1"/>
    </xf>
    <xf numFmtId="170" fontId="0" fillId="0" borderId="0" xfId="0" applyNumberFormat="1" applyBorder="1" applyAlignment="1" applyProtection="1">
      <alignment/>
      <protection hidden="1"/>
    </xf>
    <xf numFmtId="0" fontId="0" fillId="0" borderId="5" xfId="0" applyBorder="1" applyAlignment="1" applyProtection="1">
      <alignment horizontal="center"/>
      <protection hidden="1"/>
    </xf>
    <xf numFmtId="2" fontId="0" fillId="0" borderId="7" xfId="0" applyNumberFormat="1" applyBorder="1" applyAlignment="1" applyProtection="1">
      <alignment horizontal="center"/>
      <protection hidden="1"/>
    </xf>
    <xf numFmtId="170" fontId="0" fillId="0" borderId="36" xfId="0" applyNumberFormat="1" applyBorder="1" applyAlignment="1" applyProtection="1">
      <alignment horizontal="center"/>
      <protection hidden="1"/>
    </xf>
    <xf numFmtId="0" fontId="0" fillId="0" borderId="37" xfId="0" applyBorder="1" applyAlignment="1" applyProtection="1">
      <alignment horizontal="center"/>
      <protection hidden="1"/>
    </xf>
    <xf numFmtId="170" fontId="0" fillId="0" borderId="38" xfId="0" applyNumberFormat="1" applyBorder="1" applyAlignment="1" applyProtection="1">
      <alignment horizontal="center"/>
      <protection hidden="1"/>
    </xf>
    <xf numFmtId="0" fontId="9" fillId="0" borderId="39" xfId="0" applyFont="1" applyFill="1" applyBorder="1" applyAlignment="1" applyProtection="1">
      <alignment horizontal="center" vertical="center"/>
      <protection/>
    </xf>
    <xf numFmtId="0" fontId="9" fillId="0" borderId="40" xfId="0" applyFont="1" applyFill="1" applyBorder="1" applyAlignment="1" applyProtection="1">
      <alignment horizontal="center" vertical="center"/>
      <protection/>
    </xf>
    <xf numFmtId="2" fontId="4" fillId="0" borderId="6" xfId="0" applyNumberFormat="1" applyFont="1" applyBorder="1" applyAlignment="1" applyProtection="1">
      <alignment horizontal="center"/>
      <protection hidden="1"/>
    </xf>
    <xf numFmtId="2" fontId="4" fillId="0" borderId="29" xfId="0" applyNumberFormat="1" applyFont="1" applyBorder="1" applyAlignment="1" applyProtection="1">
      <alignment horizontal="center"/>
      <protection hidden="1"/>
    </xf>
    <xf numFmtId="0" fontId="17" fillId="0" borderId="41" xfId="0" applyFont="1" applyBorder="1" applyAlignment="1" applyProtection="1" quotePrefix="1">
      <alignment/>
      <protection/>
    </xf>
    <xf numFmtId="0" fontId="18" fillId="0" borderId="0" xfId="0" applyFont="1" applyBorder="1" applyAlignment="1" applyProtection="1" quotePrefix="1">
      <alignment horizontal="left" vertical="center" wrapText="1"/>
      <protection/>
    </xf>
    <xf numFmtId="0" fontId="18" fillId="0" borderId="41" xfId="0" applyFont="1" applyBorder="1" applyAlignment="1" applyProtection="1" quotePrefix="1">
      <alignment horizontal="left" vertical="center" wrapText="1"/>
      <protection/>
    </xf>
    <xf numFmtId="0" fontId="4" fillId="0" borderId="0" xfId="0" applyFont="1" applyBorder="1" applyAlignment="1" applyProtection="1">
      <alignment horizontal="right"/>
      <protection/>
    </xf>
    <xf numFmtId="0" fontId="18" fillId="0" borderId="12" xfId="0" applyFont="1" applyBorder="1" applyAlignment="1" applyProtection="1" quotePrefix="1">
      <alignment wrapText="1"/>
      <protection/>
    </xf>
    <xf numFmtId="0" fontId="18" fillId="0" borderId="0" xfId="0" applyFont="1" applyBorder="1" applyAlignment="1" applyProtection="1" quotePrefix="1">
      <alignment wrapText="1"/>
      <protection/>
    </xf>
    <xf numFmtId="0" fontId="18" fillId="0" borderId="0" xfId="0" applyFont="1" applyBorder="1" applyAlignment="1" applyProtection="1">
      <alignment wrapText="1"/>
      <protection/>
    </xf>
    <xf numFmtId="0" fontId="20" fillId="0" borderId="0" xfId="0" applyFont="1" applyFill="1" applyBorder="1" applyAlignment="1" applyProtection="1" quotePrefix="1">
      <alignment vertical="center"/>
      <protection/>
    </xf>
    <xf numFmtId="0" fontId="20" fillId="0" borderId="0" xfId="0" applyFont="1" applyBorder="1" applyAlignment="1" applyProtection="1">
      <alignment horizontal="left"/>
      <protection/>
    </xf>
    <xf numFmtId="0" fontId="0" fillId="0" borderId="1" xfId="0" applyFont="1" applyBorder="1" applyAlignment="1" applyProtection="1">
      <alignment/>
      <protection/>
    </xf>
    <xf numFmtId="0" fontId="1" fillId="2" borderId="42" xfId="0" applyFont="1" applyFill="1" applyBorder="1" applyAlignment="1" applyProtection="1">
      <alignment/>
      <protection/>
    </xf>
    <xf numFmtId="0" fontId="1" fillId="2" borderId="43" xfId="0" applyFont="1" applyFill="1" applyBorder="1" applyAlignment="1" applyProtection="1">
      <alignment/>
      <protection/>
    </xf>
    <xf numFmtId="0" fontId="1" fillId="0" borderId="0" xfId="0" applyFont="1" applyBorder="1" applyAlignment="1" applyProtection="1">
      <alignment/>
      <protection/>
    </xf>
    <xf numFmtId="0" fontId="26" fillId="0" borderId="0" xfId="0" applyFont="1" applyFill="1" applyBorder="1" applyAlignment="1" applyProtection="1">
      <alignment/>
      <protection/>
    </xf>
    <xf numFmtId="0" fontId="26" fillId="0" borderId="0" xfId="0" applyFont="1" applyBorder="1" applyAlignment="1" applyProtection="1">
      <alignment/>
      <protection/>
    </xf>
    <xf numFmtId="0" fontId="19" fillId="0" borderId="42" xfId="0" applyFont="1" applyBorder="1" applyAlignment="1" applyProtection="1">
      <alignment horizontal="center"/>
      <protection/>
    </xf>
    <xf numFmtId="0" fontId="19" fillId="0" borderId="44" xfId="0" applyFont="1" applyBorder="1" applyAlignment="1" applyProtection="1">
      <alignment horizontal="center"/>
      <protection/>
    </xf>
    <xf numFmtId="0" fontId="19" fillId="2" borderId="45" xfId="0" applyNumberFormat="1" applyFont="1" applyFill="1" applyBorder="1" applyAlignment="1" applyProtection="1" quotePrefix="1">
      <alignment horizontal="center"/>
      <protection locked="0"/>
    </xf>
    <xf numFmtId="0" fontId="19" fillId="2" borderId="45" xfId="0" applyNumberFormat="1" applyFont="1" applyFill="1" applyBorder="1" applyAlignment="1" applyProtection="1">
      <alignment horizontal="center"/>
      <protection locked="0"/>
    </xf>
    <xf numFmtId="0" fontId="27" fillId="3" borderId="1" xfId="0" applyFont="1" applyFill="1" applyBorder="1" applyAlignment="1">
      <alignment/>
    </xf>
    <xf numFmtId="0" fontId="28" fillId="3" borderId="0" xfId="0" applyFont="1" applyFill="1" applyBorder="1" applyAlignment="1">
      <alignment/>
    </xf>
    <xf numFmtId="0" fontId="0" fillId="3" borderId="0" xfId="0" applyFont="1" applyFill="1" applyBorder="1" applyAlignment="1">
      <alignment/>
    </xf>
    <xf numFmtId="0" fontId="25" fillId="0" borderId="0" xfId="0" applyFont="1" applyBorder="1" applyAlignment="1" applyProtection="1">
      <alignment/>
      <protection/>
    </xf>
    <xf numFmtId="0" fontId="25" fillId="2" borderId="0" xfId="0" applyFont="1" applyFill="1" applyBorder="1" applyAlignment="1" applyProtection="1">
      <alignment/>
      <protection/>
    </xf>
    <xf numFmtId="196" fontId="31" fillId="2" borderId="46" xfId="0" applyNumberFormat="1" applyFont="1" applyFill="1" applyBorder="1" applyAlignment="1" applyProtection="1">
      <alignment horizontal="right" vertical="center"/>
      <protection locked="0"/>
    </xf>
    <xf numFmtId="0" fontId="0" fillId="0" borderId="1" xfId="0" applyFont="1" applyBorder="1" applyAlignment="1" applyProtection="1">
      <alignment horizontal="center" vertical="center" wrapText="1"/>
      <protection/>
    </xf>
    <xf numFmtId="0" fontId="32" fillId="0" borderId="2" xfId="0" applyFont="1" applyBorder="1" applyAlignment="1" applyProtection="1">
      <alignment horizontal="right" vertical="center"/>
      <protection/>
    </xf>
    <xf numFmtId="0" fontId="32" fillId="0" borderId="0" xfId="0" applyFont="1" applyBorder="1" applyAlignment="1" applyProtection="1">
      <alignment horizontal="right" vertical="center"/>
      <protection/>
    </xf>
    <xf numFmtId="0" fontId="0" fillId="0" borderId="1" xfId="0" applyFont="1" applyBorder="1" applyAlignment="1" applyProtection="1">
      <alignment wrapText="1"/>
      <protection/>
    </xf>
    <xf numFmtId="0" fontId="0" fillId="0" borderId="47" xfId="0" applyFont="1" applyBorder="1" applyAlignment="1" applyProtection="1">
      <alignment/>
      <protection/>
    </xf>
    <xf numFmtId="2" fontId="30" fillId="0" borderId="0" xfId="0" applyNumberFormat="1" applyFont="1" applyBorder="1" applyAlignment="1" applyProtection="1">
      <alignment horizontal="center" vertical="center"/>
      <protection/>
    </xf>
    <xf numFmtId="0" fontId="33" fillId="0" borderId="0" xfId="0" applyFont="1" applyBorder="1" applyAlignment="1" applyProtection="1">
      <alignment horizontal="center" vertical="center"/>
      <protection/>
    </xf>
    <xf numFmtId="180" fontId="32" fillId="0" borderId="0" xfId="0" applyNumberFormat="1" applyFont="1" applyFill="1" applyBorder="1" applyAlignment="1" applyProtection="1">
      <alignment horizontal="right" vertical="center"/>
      <protection/>
    </xf>
    <xf numFmtId="0" fontId="32" fillId="0" borderId="0" xfId="0" applyFont="1" applyFill="1" applyBorder="1" applyAlignment="1" applyProtection="1">
      <alignment horizontal="right" vertical="center"/>
      <protection/>
    </xf>
    <xf numFmtId="0" fontId="30" fillId="0" borderId="0" xfId="0" applyFont="1" applyBorder="1" applyAlignment="1" applyProtection="1">
      <alignment vertical="center"/>
      <protection/>
    </xf>
    <xf numFmtId="0" fontId="0" fillId="0" borderId="45" xfId="0" applyFont="1" applyBorder="1" applyAlignment="1" applyProtection="1">
      <alignment horizontal="center" vertical="center"/>
      <protection/>
    </xf>
    <xf numFmtId="0" fontId="25" fillId="2" borderId="45" xfId="0" applyFont="1" applyFill="1" applyBorder="1" applyAlignment="1" applyProtection="1">
      <alignment horizontal="center"/>
      <protection/>
    </xf>
    <xf numFmtId="0" fontId="0" fillId="0" borderId="48" xfId="0" applyFont="1" applyBorder="1" applyAlignment="1" applyProtection="1">
      <alignment/>
      <protection/>
    </xf>
    <xf numFmtId="196" fontId="31" fillId="0" borderId="45" xfId="0" applyNumberFormat="1" applyFont="1" applyBorder="1" applyAlignment="1" applyProtection="1">
      <alignment horizontal="right" vertical="center"/>
      <protection/>
    </xf>
    <xf numFmtId="0" fontId="25" fillId="0" borderId="0" xfId="0" applyFont="1" applyBorder="1" applyAlignment="1" applyProtection="1">
      <alignment/>
      <protection/>
    </xf>
    <xf numFmtId="0" fontId="0" fillId="0" borderId="45" xfId="0" applyFont="1" applyBorder="1" applyAlignment="1" applyProtection="1">
      <alignment horizontal="center" vertical="center" wrapText="1"/>
      <protection/>
    </xf>
    <xf numFmtId="0" fontId="0" fillId="2" borderId="45" xfId="0" applyFont="1" applyFill="1" applyBorder="1" applyAlignment="1" applyProtection="1">
      <alignment/>
      <protection/>
    </xf>
    <xf numFmtId="0" fontId="37" fillId="0" borderId="3" xfId="0" applyFont="1" applyBorder="1" applyAlignment="1" applyProtection="1">
      <alignment/>
      <protection/>
    </xf>
    <xf numFmtId="0" fontId="0" fillId="0" borderId="49" xfId="0" applyFont="1" applyBorder="1" applyAlignment="1" applyProtection="1">
      <alignment horizontal="center"/>
      <protection/>
    </xf>
    <xf numFmtId="0" fontId="0" fillId="0" borderId="50" xfId="0" applyFont="1" applyBorder="1" applyAlignment="1" applyProtection="1">
      <alignment horizontal="center"/>
      <protection/>
    </xf>
    <xf numFmtId="0" fontId="0" fillId="0" borderId="51" xfId="0" applyFont="1" applyBorder="1" applyAlignment="1" applyProtection="1">
      <alignment horizontal="center"/>
      <protection/>
    </xf>
    <xf numFmtId="0" fontId="0" fillId="0" borderId="52" xfId="0" applyFont="1" applyBorder="1" applyAlignment="1" applyProtection="1">
      <alignment horizontal="center"/>
      <protection/>
    </xf>
    <xf numFmtId="0" fontId="25" fillId="0" borderId="51" xfId="0" applyFont="1" applyBorder="1" applyAlignment="1" applyProtection="1">
      <alignment horizontal="center"/>
      <protection/>
    </xf>
    <xf numFmtId="0" fontId="25" fillId="0" borderId="52" xfId="0" applyFont="1" applyBorder="1" applyAlignment="1" applyProtection="1">
      <alignment horizontal="center"/>
      <protection/>
    </xf>
    <xf numFmtId="0" fontId="38" fillId="2" borderId="45" xfId="0" applyFont="1" applyFill="1" applyBorder="1" applyAlignment="1" applyProtection="1">
      <alignment horizontal="center"/>
      <protection/>
    </xf>
    <xf numFmtId="0" fontId="25" fillId="0" borderId="0" xfId="0" applyFont="1" applyFill="1" applyBorder="1" applyAlignment="1" applyProtection="1">
      <alignment horizontal="center"/>
      <protection/>
    </xf>
    <xf numFmtId="0" fontId="25" fillId="2" borderId="53" xfId="0" applyFont="1" applyFill="1" applyBorder="1" applyAlignment="1" applyProtection="1">
      <alignment horizontal="center"/>
      <protection/>
    </xf>
    <xf numFmtId="0" fontId="25" fillId="2" borderId="54" xfId="0" applyFont="1" applyFill="1" applyBorder="1" applyAlignment="1" applyProtection="1">
      <alignment horizontal="center"/>
      <protection/>
    </xf>
    <xf numFmtId="0" fontId="25" fillId="0" borderId="51" xfId="0" applyFont="1" applyFill="1" applyBorder="1" applyAlignment="1" applyProtection="1">
      <alignment horizontal="center"/>
      <protection/>
    </xf>
    <xf numFmtId="0" fontId="25" fillId="0" borderId="52" xfId="0" applyFont="1" applyFill="1" applyBorder="1" applyAlignment="1" applyProtection="1">
      <alignment horizontal="center"/>
      <protection/>
    </xf>
    <xf numFmtId="0" fontId="0" fillId="0" borderId="44" xfId="0" applyFont="1" applyBorder="1" applyAlignment="1" applyProtection="1">
      <alignment horizontal="center" vertical="center"/>
      <protection/>
    </xf>
    <xf numFmtId="0" fontId="25" fillId="2" borderId="44" xfId="0" applyFont="1" applyFill="1" applyBorder="1" applyAlignment="1" applyProtection="1">
      <alignment horizontal="center"/>
      <protection/>
    </xf>
    <xf numFmtId="0" fontId="25" fillId="2" borderId="51" xfId="0" applyFont="1" applyFill="1" applyBorder="1" applyAlignment="1" applyProtection="1">
      <alignment horizontal="center"/>
      <protection/>
    </xf>
    <xf numFmtId="0" fontId="25" fillId="0" borderId="9" xfId="0" applyFont="1" applyBorder="1" applyAlignment="1" applyProtection="1">
      <alignment horizontal="center"/>
      <protection/>
    </xf>
    <xf numFmtId="0" fontId="25" fillId="0" borderId="55" xfId="0" applyFont="1" applyBorder="1" applyAlignment="1" applyProtection="1">
      <alignment horizontal="center"/>
      <protection/>
    </xf>
    <xf numFmtId="0" fontId="25" fillId="0" borderId="56" xfId="0" applyFont="1" applyBorder="1" applyAlignment="1" applyProtection="1">
      <alignment horizontal="center"/>
      <protection/>
    </xf>
    <xf numFmtId="0" fontId="25" fillId="0" borderId="41" xfId="0" applyFont="1" applyFill="1" applyBorder="1" applyAlignment="1" applyProtection="1">
      <alignment horizontal="center"/>
      <protection/>
    </xf>
    <xf numFmtId="0" fontId="39" fillId="0" borderId="51" xfId="0" applyFont="1" applyBorder="1" applyAlignment="1" applyProtection="1">
      <alignment/>
      <protection/>
    </xf>
    <xf numFmtId="0" fontId="0" fillId="0" borderId="0" xfId="0" applyFont="1" applyFill="1" applyBorder="1" applyAlignment="1" applyProtection="1">
      <alignment/>
      <protection/>
    </xf>
    <xf numFmtId="0" fontId="0" fillId="0" borderId="57" xfId="0" applyFont="1" applyBorder="1" applyAlignment="1" applyProtection="1">
      <alignment/>
      <protection/>
    </xf>
    <xf numFmtId="0" fontId="20" fillId="0" borderId="0" xfId="0" applyFont="1" applyBorder="1" applyAlignment="1" applyProtection="1">
      <alignment/>
      <protection/>
    </xf>
    <xf numFmtId="0" fontId="43" fillId="0" borderId="58" xfId="0" applyFont="1" applyBorder="1" applyAlignment="1" applyProtection="1">
      <alignment/>
      <protection/>
    </xf>
    <xf numFmtId="0" fontId="43" fillId="0" borderId="59" xfId="0" applyFont="1" applyBorder="1" applyAlignment="1" applyProtection="1">
      <alignment/>
      <protection/>
    </xf>
    <xf numFmtId="0" fontId="31" fillId="0" borderId="60" xfId="0" applyFont="1" applyBorder="1" applyAlignment="1" applyProtection="1">
      <alignment horizontal="right" vertical="center"/>
      <protection/>
    </xf>
    <xf numFmtId="0" fontId="43" fillId="0" borderId="61" xfId="0" applyFont="1" applyBorder="1" applyAlignment="1" applyProtection="1">
      <alignment horizontal="right"/>
      <protection/>
    </xf>
    <xf numFmtId="0" fontId="31" fillId="0" borderId="46" xfId="0" applyFont="1" applyBorder="1" applyAlignment="1" applyProtection="1">
      <alignment horizontal="center" vertical="center"/>
      <protection/>
    </xf>
    <xf numFmtId="0" fontId="31" fillId="0" borderId="52" xfId="0" applyFont="1" applyBorder="1" applyAlignment="1" applyProtection="1">
      <alignment horizontal="right" vertical="center"/>
      <protection/>
    </xf>
    <xf numFmtId="0" fontId="43" fillId="0" borderId="62" xfId="0" applyFont="1" applyBorder="1" applyAlignment="1" applyProtection="1">
      <alignment horizontal="right"/>
      <protection/>
    </xf>
    <xf numFmtId="0" fontId="43" fillId="0" borderId="58" xfId="0" applyFont="1" applyBorder="1" applyAlignment="1" applyProtection="1">
      <alignment horizontal="right"/>
      <protection/>
    </xf>
    <xf numFmtId="0" fontId="31" fillId="0" borderId="63" xfId="0" applyFont="1" applyBorder="1" applyAlignment="1" applyProtection="1">
      <alignment horizontal="center" vertical="center"/>
      <protection/>
    </xf>
    <xf numFmtId="0" fontId="31" fillId="0" borderId="55" xfId="0" applyFont="1" applyBorder="1" applyAlignment="1" applyProtection="1">
      <alignment horizontal="right" vertical="center"/>
      <protection/>
    </xf>
    <xf numFmtId="0" fontId="31" fillId="0" borderId="64" xfId="0" applyFont="1" applyBorder="1" applyAlignment="1" applyProtection="1">
      <alignment horizontal="right" vertical="center"/>
      <protection/>
    </xf>
    <xf numFmtId="0" fontId="43" fillId="0" borderId="65" xfId="0" applyFont="1" applyBorder="1" applyAlignment="1" applyProtection="1">
      <alignment horizontal="right"/>
      <protection/>
    </xf>
    <xf numFmtId="0" fontId="43" fillId="0" borderId="66" xfId="0" applyFont="1" applyBorder="1" applyAlignment="1" applyProtection="1">
      <alignment/>
      <protection/>
    </xf>
    <xf numFmtId="0" fontId="31" fillId="0" borderId="67" xfId="0" applyFont="1" applyBorder="1" applyAlignment="1" applyProtection="1">
      <alignment horizontal="right" vertical="center"/>
      <protection/>
    </xf>
    <xf numFmtId="0" fontId="43" fillId="0" borderId="68" xfId="0" applyFont="1" applyBorder="1" applyAlignment="1" applyProtection="1">
      <alignment horizontal="right"/>
      <protection/>
    </xf>
    <xf numFmtId="0" fontId="31" fillId="2" borderId="69" xfId="0" applyFont="1" applyFill="1" applyBorder="1" applyAlignment="1" applyProtection="1">
      <alignment horizontal="center" vertical="center"/>
      <protection locked="0"/>
    </xf>
    <xf numFmtId="0" fontId="31" fillId="0" borderId="0" xfId="0" applyFont="1" applyBorder="1" applyAlignment="1" applyProtection="1">
      <alignment horizontal="right" vertical="center"/>
      <protection/>
    </xf>
    <xf numFmtId="2" fontId="31" fillId="0" borderId="63" xfId="0" applyNumberFormat="1" applyFont="1" applyBorder="1" applyAlignment="1" applyProtection="1">
      <alignment horizontal="center" vertical="center"/>
      <protection/>
    </xf>
    <xf numFmtId="0" fontId="9" fillId="0" borderId="0" xfId="0" applyFont="1" applyBorder="1" applyAlignment="1" applyProtection="1">
      <alignment horizontal="right"/>
      <protection/>
    </xf>
    <xf numFmtId="0" fontId="43" fillId="0" borderId="0" xfId="0" applyFont="1" applyBorder="1" applyAlignment="1" applyProtection="1">
      <alignment horizontal="center"/>
      <protection/>
    </xf>
    <xf numFmtId="2" fontId="31" fillId="0" borderId="45" xfId="0" applyNumberFormat="1" applyFont="1" applyBorder="1" applyAlignment="1" applyProtection="1">
      <alignment horizontal="center" vertical="center"/>
      <protection/>
    </xf>
    <xf numFmtId="2" fontId="34" fillId="0" borderId="45" xfId="0" applyNumberFormat="1" applyFont="1" applyBorder="1" applyAlignment="1" applyProtection="1">
      <alignment horizontal="center" vertical="center"/>
      <protection/>
    </xf>
    <xf numFmtId="0" fontId="42" fillId="0" borderId="1"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hidden="1"/>
    </xf>
    <xf numFmtId="0" fontId="46" fillId="0" borderId="1" xfId="0" applyFont="1" applyBorder="1" applyAlignment="1" applyProtection="1">
      <alignment/>
      <protection/>
    </xf>
    <xf numFmtId="0" fontId="43" fillId="0" borderId="65" xfId="0" applyFont="1" applyBorder="1" applyAlignment="1" applyProtection="1">
      <alignment/>
      <protection/>
    </xf>
    <xf numFmtId="0" fontId="31" fillId="0" borderId="70" xfId="0" applyFont="1" applyBorder="1" applyAlignment="1" applyProtection="1">
      <alignment horizontal="right" vertical="center"/>
      <protection/>
    </xf>
    <xf numFmtId="0" fontId="31" fillId="0" borderId="71" xfId="0" applyFont="1" applyBorder="1" applyAlignment="1" applyProtection="1">
      <alignment horizontal="center" vertical="center"/>
      <protection/>
    </xf>
    <xf numFmtId="0" fontId="43" fillId="0" borderId="62" xfId="0" applyFont="1" applyBorder="1" applyAlignment="1" applyProtection="1">
      <alignment/>
      <protection/>
    </xf>
    <xf numFmtId="0" fontId="31" fillId="0" borderId="69" xfId="0" applyFont="1" applyBorder="1" applyAlignment="1" applyProtection="1">
      <alignment horizontal="right" vertical="center"/>
      <protection/>
    </xf>
    <xf numFmtId="0" fontId="43" fillId="0" borderId="72" xfId="0" applyFont="1" applyBorder="1" applyAlignment="1" applyProtection="1">
      <alignment horizontal="right"/>
      <protection/>
    </xf>
    <xf numFmtId="2" fontId="31" fillId="2" borderId="63" xfId="0" applyNumberFormat="1" applyFont="1" applyFill="1" applyBorder="1" applyAlignment="1" applyProtection="1">
      <alignment horizontal="center" vertical="center"/>
      <protection locked="0"/>
    </xf>
    <xf numFmtId="0" fontId="43" fillId="0" borderId="48" xfId="0" applyFont="1" applyBorder="1" applyAlignment="1" applyProtection="1">
      <alignment/>
      <protection/>
    </xf>
    <xf numFmtId="0" fontId="27" fillId="0" borderId="73" xfId="0" applyFont="1" applyBorder="1" applyAlignment="1" applyProtection="1">
      <alignment horizontal="center"/>
      <protection/>
    </xf>
    <xf numFmtId="0" fontId="27" fillId="0" borderId="74" xfId="0" applyFont="1" applyBorder="1" applyAlignment="1" applyProtection="1">
      <alignment horizontal="center"/>
      <protection/>
    </xf>
    <xf numFmtId="0" fontId="0" fillId="0" borderId="0" xfId="0" applyFont="1" applyFill="1" applyBorder="1" applyAlignment="1" applyProtection="1">
      <alignment horizontal="center" vertical="center"/>
      <protection/>
    </xf>
    <xf numFmtId="0" fontId="0" fillId="0" borderId="75" xfId="0" applyFont="1" applyBorder="1" applyAlignment="1" applyProtection="1">
      <alignment/>
      <protection/>
    </xf>
    <xf numFmtId="0" fontId="0" fillId="0" borderId="76" xfId="0" applyFont="1" applyBorder="1" applyAlignment="1" applyProtection="1">
      <alignment/>
      <protection/>
    </xf>
    <xf numFmtId="0" fontId="1" fillId="0" borderId="0" xfId="0" applyFont="1" applyFill="1" applyBorder="1" applyAlignment="1" applyProtection="1">
      <alignment/>
      <protection/>
    </xf>
    <xf numFmtId="0" fontId="19" fillId="0" borderId="75" xfId="0" applyFont="1" applyBorder="1" applyAlignment="1" applyProtection="1">
      <alignment/>
      <protection/>
    </xf>
    <xf numFmtId="0" fontId="19" fillId="0" borderId="77" xfId="0" applyFont="1" applyBorder="1" applyAlignment="1" applyProtection="1" quotePrefix="1">
      <alignment horizontal="left" vertical="center" wrapText="1"/>
      <protection/>
    </xf>
    <xf numFmtId="0" fontId="9" fillId="0" borderId="78" xfId="0" applyFont="1" applyFill="1" applyBorder="1" applyAlignment="1" applyProtection="1">
      <alignment horizontal="center" vertical="center"/>
      <protection/>
    </xf>
    <xf numFmtId="0" fontId="18" fillId="0" borderId="75" xfId="0" applyFont="1" applyBorder="1" applyAlignment="1" applyProtection="1" quotePrefix="1">
      <alignment horizontal="left" vertical="center" wrapText="1"/>
      <protection/>
    </xf>
    <xf numFmtId="0" fontId="27" fillId="0" borderId="75" xfId="0" applyFont="1" applyBorder="1" applyAlignment="1" applyProtection="1">
      <alignment/>
      <protection/>
    </xf>
    <xf numFmtId="0" fontId="26" fillId="0" borderId="75" xfId="0" applyFont="1" applyBorder="1" applyAlignment="1" applyProtection="1">
      <alignment/>
      <protection/>
    </xf>
    <xf numFmtId="0" fontId="26" fillId="0" borderId="75" xfId="0" applyFont="1" applyBorder="1" applyAlignment="1" applyProtection="1">
      <alignment horizontal="right"/>
      <protection/>
    </xf>
    <xf numFmtId="0" fontId="18" fillId="0" borderId="75" xfId="0" applyFont="1" applyBorder="1" applyAlignment="1" applyProtection="1">
      <alignment/>
      <protection/>
    </xf>
    <xf numFmtId="0" fontId="18" fillId="0" borderId="77" xfId="0" applyFont="1" applyBorder="1" applyAlignment="1" applyProtection="1">
      <alignment/>
      <protection/>
    </xf>
    <xf numFmtId="0" fontId="0" fillId="0" borderId="79" xfId="0" applyFont="1" applyBorder="1" applyAlignment="1" applyProtection="1">
      <alignment/>
      <protection/>
    </xf>
    <xf numFmtId="0" fontId="0" fillId="0" borderId="77" xfId="0" applyFont="1" applyBorder="1" applyAlignment="1" applyProtection="1">
      <alignment/>
      <protection/>
    </xf>
    <xf numFmtId="0" fontId="0" fillId="0" borderId="80" xfId="0" applyFont="1" applyBorder="1" applyAlignment="1" applyProtection="1">
      <alignment/>
      <protection/>
    </xf>
    <xf numFmtId="0" fontId="25" fillId="0" borderId="76" xfId="0" applyFont="1" applyBorder="1" applyAlignment="1" applyProtection="1">
      <alignment horizontal="center"/>
      <protection/>
    </xf>
    <xf numFmtId="0" fontId="37" fillId="0" borderId="81" xfId="0" applyFont="1" applyBorder="1" applyAlignment="1" applyProtection="1">
      <alignment horizontal="center"/>
      <protection/>
    </xf>
    <xf numFmtId="0" fontId="37" fillId="0" borderId="82" xfId="0" applyFont="1" applyBorder="1" applyAlignment="1" applyProtection="1">
      <alignment horizontal="center"/>
      <protection/>
    </xf>
    <xf numFmtId="0" fontId="38" fillId="0" borderId="82" xfId="0" applyFont="1" applyBorder="1" applyAlignment="1" applyProtection="1">
      <alignment horizontal="center"/>
      <protection/>
    </xf>
    <xf numFmtId="0" fontId="25" fillId="2" borderId="83" xfId="0" applyFont="1" applyFill="1" applyBorder="1" applyAlignment="1" applyProtection="1">
      <alignment horizontal="center"/>
      <protection/>
    </xf>
    <xf numFmtId="0" fontId="25" fillId="0" borderId="82" xfId="0" applyFont="1" applyFill="1" applyBorder="1" applyAlignment="1" applyProtection="1">
      <alignment horizontal="center"/>
      <protection/>
    </xf>
    <xf numFmtId="0" fontId="38" fillId="2" borderId="82" xfId="0" applyFont="1" applyFill="1" applyBorder="1" applyAlignment="1" applyProtection="1">
      <alignment horizontal="center"/>
      <protection/>
    </xf>
    <xf numFmtId="0" fontId="25" fillId="0" borderId="84" xfId="0" applyFont="1" applyBorder="1" applyAlignment="1" applyProtection="1">
      <alignment horizontal="center"/>
      <protection/>
    </xf>
    <xf numFmtId="0" fontId="25" fillId="2" borderId="82" xfId="0" applyFont="1" applyFill="1" applyBorder="1" applyAlignment="1" applyProtection="1">
      <alignment horizontal="center"/>
      <protection/>
    </xf>
    <xf numFmtId="0" fontId="25" fillId="0" borderId="76" xfId="0" applyFont="1" applyFill="1" applyBorder="1" applyAlignment="1" applyProtection="1">
      <alignment horizontal="center"/>
      <protection/>
    </xf>
    <xf numFmtId="0" fontId="40" fillId="0" borderId="84" xfId="0" applyFont="1" applyBorder="1" applyAlignment="1" applyProtection="1">
      <alignment horizontal="center"/>
      <protection/>
    </xf>
    <xf numFmtId="0" fontId="40" fillId="0" borderId="82" xfId="0" applyFont="1" applyBorder="1" applyAlignment="1" applyProtection="1">
      <alignment horizontal="center"/>
      <protection/>
    </xf>
    <xf numFmtId="0" fontId="0" fillId="0" borderId="85" xfId="0" applyFont="1" applyBorder="1" applyAlignment="1" applyProtection="1">
      <alignment/>
      <protection/>
    </xf>
    <xf numFmtId="0" fontId="0" fillId="2" borderId="0" xfId="0" applyFont="1" applyFill="1" applyBorder="1" applyAlignment="1" applyProtection="1">
      <alignment horizontal="center" vertical="center"/>
      <protection/>
    </xf>
    <xf numFmtId="0" fontId="0" fillId="0" borderId="86" xfId="0" applyFont="1" applyBorder="1" applyAlignment="1" applyProtection="1">
      <alignment/>
      <protection/>
    </xf>
    <xf numFmtId="0" fontId="18" fillId="0" borderId="0" xfId="0" applyFont="1" applyBorder="1" applyAlignment="1" applyProtection="1">
      <alignment/>
      <protection/>
    </xf>
    <xf numFmtId="196" fontId="34" fillId="0" borderId="45" xfId="0" applyNumberFormat="1" applyFont="1" applyFill="1" applyBorder="1" applyAlignment="1" applyProtection="1">
      <alignment horizontal="right" vertical="center"/>
      <protection/>
    </xf>
    <xf numFmtId="196" fontId="19" fillId="0" borderId="45" xfId="0" applyNumberFormat="1" applyFont="1" applyFill="1" applyBorder="1" applyAlignment="1" applyProtection="1">
      <alignment horizontal="right" vertical="center"/>
      <protection/>
    </xf>
    <xf numFmtId="0" fontId="0" fillId="0" borderId="0" xfId="0" applyNumberFormat="1" applyFont="1" applyAlignment="1" applyProtection="1" quotePrefix="1">
      <alignment/>
      <protection/>
    </xf>
    <xf numFmtId="0" fontId="0" fillId="0" borderId="0" xfId="0" applyFont="1" applyAlignment="1" applyProtection="1">
      <alignment horizontal="center" vertical="center"/>
      <protection/>
    </xf>
    <xf numFmtId="2" fontId="5" fillId="0" borderId="0" xfId="0" applyNumberFormat="1" applyFont="1" applyFill="1" applyBorder="1" applyAlignment="1" applyProtection="1">
      <alignment/>
      <protection/>
    </xf>
    <xf numFmtId="0" fontId="26" fillId="0" borderId="0" xfId="0" applyFont="1" applyAlignment="1" applyProtection="1">
      <alignment/>
      <protection/>
    </xf>
    <xf numFmtId="0" fontId="19" fillId="0" borderId="0" xfId="0" applyFont="1" applyAlignment="1" applyProtection="1">
      <alignment/>
      <protection/>
    </xf>
    <xf numFmtId="0" fontId="19" fillId="0" borderId="0" xfId="0" applyFont="1" applyFill="1" applyBorder="1" applyAlignment="1" applyProtection="1">
      <alignment/>
      <protection/>
    </xf>
    <xf numFmtId="0" fontId="19" fillId="0" borderId="45" xfId="0" applyFont="1" applyBorder="1" applyAlignment="1" applyProtection="1">
      <alignment/>
      <protection/>
    </xf>
    <xf numFmtId="0" fontId="19" fillId="3" borderId="0" xfId="0" applyFont="1" applyFill="1" applyAlignment="1" applyProtection="1">
      <alignment/>
      <protection/>
    </xf>
    <xf numFmtId="0" fontId="0" fillId="0" borderId="45" xfId="0" applyFont="1" applyBorder="1" applyAlignment="1" applyProtection="1">
      <alignment/>
      <protection/>
    </xf>
    <xf numFmtId="0" fontId="0" fillId="3" borderId="0" xfId="0" applyFont="1" applyFill="1" applyAlignment="1" applyProtection="1">
      <alignment/>
      <protection/>
    </xf>
    <xf numFmtId="0" fontId="0" fillId="3" borderId="45" xfId="0" applyFont="1" applyFill="1" applyBorder="1" applyAlignment="1" applyProtection="1">
      <alignment/>
      <protection/>
    </xf>
    <xf numFmtId="49" fontId="0" fillId="0" borderId="45" xfId="0" applyNumberFormat="1" applyFont="1" applyBorder="1" applyAlignment="1" applyProtection="1">
      <alignment/>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7" fillId="0" borderId="0" xfId="0" applyFont="1" applyFill="1" applyBorder="1" applyAlignment="1" applyProtection="1">
      <alignment horizontal="center"/>
      <protection/>
    </xf>
    <xf numFmtId="0" fontId="0" fillId="0" borderId="0" xfId="0" applyFont="1" applyAlignment="1" applyProtection="1">
      <alignment vertical="top" wrapText="1"/>
      <protection/>
    </xf>
    <xf numFmtId="0" fontId="0" fillId="0" borderId="0" xfId="0" applyFont="1" applyBorder="1" applyAlignment="1" applyProtection="1">
      <alignment vertical="top" wrapText="1"/>
      <protection/>
    </xf>
    <xf numFmtId="0" fontId="18" fillId="0" borderId="0" xfId="0" applyFont="1" applyAlignment="1" applyProtection="1">
      <alignment/>
      <protection/>
    </xf>
    <xf numFmtId="0" fontId="0" fillId="0" borderId="45" xfId="0" applyFont="1" applyBorder="1" applyAlignment="1" applyProtection="1">
      <alignment horizontal="center"/>
      <protection/>
    </xf>
    <xf numFmtId="0" fontId="7" fillId="0" borderId="0" xfId="0" applyFont="1" applyBorder="1" applyAlignment="1" applyProtection="1">
      <alignment horizontal="center"/>
      <protection/>
    </xf>
    <xf numFmtId="0" fontId="0" fillId="0" borderId="48" xfId="0" applyFont="1" applyBorder="1" applyAlignment="1" applyProtection="1">
      <alignment horizontal="center" vertical="center"/>
      <protection/>
    </xf>
    <xf numFmtId="0" fontId="7" fillId="0" borderId="48" xfId="0" applyFont="1" applyBorder="1" applyAlignment="1" applyProtection="1">
      <alignment horizontal="center"/>
      <protection/>
    </xf>
    <xf numFmtId="0" fontId="37" fillId="0" borderId="0" xfId="0" applyFont="1" applyAlignment="1" applyProtection="1">
      <alignment/>
      <protection/>
    </xf>
    <xf numFmtId="0" fontId="37" fillId="0" borderId="0" xfId="0" applyFont="1" applyBorder="1" applyAlignment="1" applyProtection="1">
      <alignment/>
      <protection/>
    </xf>
    <xf numFmtId="0" fontId="25" fillId="0" borderId="0" xfId="0" applyFont="1" applyAlignment="1" applyProtection="1">
      <alignment/>
      <protection/>
    </xf>
    <xf numFmtId="0" fontId="39" fillId="0" borderId="0" xfId="0" applyFont="1" applyBorder="1" applyAlignment="1" applyProtection="1">
      <alignment/>
      <protection/>
    </xf>
    <xf numFmtId="0" fontId="39" fillId="0" borderId="0" xfId="0" applyFont="1" applyAlignment="1" applyProtection="1">
      <alignment/>
      <protection/>
    </xf>
    <xf numFmtId="0" fontId="0" fillId="0" borderId="0" xfId="0" applyFont="1" applyBorder="1" applyAlignment="1" applyProtection="1">
      <alignment vertical="center"/>
      <protection/>
    </xf>
    <xf numFmtId="0" fontId="0" fillId="0" borderId="0" xfId="0" applyFont="1" applyAlignment="1" applyProtection="1">
      <alignment horizontal="center"/>
      <protection/>
    </xf>
    <xf numFmtId="0" fontId="18" fillId="0" borderId="45" xfId="0" applyFont="1" applyBorder="1" applyAlignment="1" applyProtection="1">
      <alignment/>
      <protection/>
    </xf>
    <xf numFmtId="196" fontId="31" fillId="0" borderId="0" xfId="0" applyNumberFormat="1" applyFont="1" applyFill="1" applyBorder="1" applyAlignment="1" applyProtection="1">
      <alignment horizontal="right" vertical="center"/>
      <protection/>
    </xf>
    <xf numFmtId="183" fontId="35" fillId="0" borderId="0" xfId="0" applyNumberFormat="1" applyFont="1" applyFill="1" applyBorder="1" applyAlignment="1" applyProtection="1">
      <alignment vertical="center"/>
      <protection/>
    </xf>
    <xf numFmtId="0" fontId="0" fillId="0" borderId="0" xfId="0" applyFont="1" applyFill="1" applyBorder="1" applyAlignment="1" applyProtection="1">
      <alignment/>
      <protection/>
    </xf>
    <xf numFmtId="0" fontId="19" fillId="0" borderId="42" xfId="0" applyFont="1" applyBorder="1" applyAlignment="1" applyProtection="1">
      <alignment/>
      <protection/>
    </xf>
    <xf numFmtId="0" fontId="19" fillId="0" borderId="44" xfId="0" applyFont="1" applyBorder="1" applyAlignment="1" applyProtection="1">
      <alignment/>
      <protection/>
    </xf>
    <xf numFmtId="0" fontId="37" fillId="0" borderId="76" xfId="0" applyFont="1" applyBorder="1" applyAlignment="1" applyProtection="1">
      <alignment/>
      <protection/>
    </xf>
    <xf numFmtId="0" fontId="18" fillId="0" borderId="76" xfId="0" applyFont="1" applyBorder="1" applyAlignment="1" applyProtection="1">
      <alignment/>
      <protection/>
    </xf>
    <xf numFmtId="0" fontId="19" fillId="2" borderId="45" xfId="0" applyFont="1" applyFill="1" applyBorder="1" applyAlignment="1" applyProtection="1">
      <alignment horizontal="center"/>
      <protection locked="0"/>
    </xf>
    <xf numFmtId="1" fontId="19" fillId="2" borderId="45" xfId="0" applyNumberFormat="1" applyFont="1" applyFill="1" applyBorder="1" applyAlignment="1" applyProtection="1">
      <alignment horizontal="center"/>
      <protection locked="0"/>
    </xf>
    <xf numFmtId="0" fontId="0" fillId="0" borderId="87" xfId="0" applyBorder="1" applyAlignment="1" applyProtection="1">
      <alignment horizontal="center"/>
      <protection hidden="1"/>
    </xf>
    <xf numFmtId="0" fontId="0" fillId="0" borderId="88" xfId="0" applyBorder="1" applyAlignment="1" applyProtection="1">
      <alignment horizontal="center"/>
      <protection hidden="1"/>
    </xf>
    <xf numFmtId="2" fontId="0" fillId="0" borderId="64" xfId="0" applyNumberFormat="1" applyBorder="1" applyAlignment="1" applyProtection="1">
      <alignment horizontal="center"/>
      <protection hidden="1"/>
    </xf>
    <xf numFmtId="2" fontId="0" fillId="0" borderId="89" xfId="0" applyNumberFormat="1" applyBorder="1" applyAlignment="1" applyProtection="1">
      <alignment horizontal="center"/>
      <protection hidden="1"/>
    </xf>
    <xf numFmtId="0" fontId="0" fillId="0" borderId="23" xfId="0" applyBorder="1" applyAlignment="1" applyProtection="1">
      <alignment horizontal="center"/>
      <protection hidden="1"/>
    </xf>
    <xf numFmtId="2" fontId="0" fillId="0" borderId="70" xfId="0" applyNumberFormat="1" applyBorder="1" applyAlignment="1" applyProtection="1">
      <alignment horizontal="center"/>
      <protection hidden="1"/>
    </xf>
    <xf numFmtId="170" fontId="0" fillId="0" borderId="90" xfId="0" applyNumberFormat="1" applyBorder="1" applyAlignment="1" applyProtection="1">
      <alignment horizontal="center"/>
      <protection hidden="1"/>
    </xf>
    <xf numFmtId="0" fontId="16" fillId="0" borderId="91" xfId="0" applyFont="1" applyBorder="1" applyAlignment="1" applyProtection="1">
      <alignment horizontal="center" vertical="center" wrapText="1"/>
      <protection hidden="1"/>
    </xf>
    <xf numFmtId="0" fontId="0" fillId="0" borderId="92" xfId="0" applyBorder="1" applyAlignment="1" applyProtection="1">
      <alignment horizontal="center"/>
      <protection hidden="1"/>
    </xf>
    <xf numFmtId="0" fontId="52" fillId="0" borderId="0" xfId="0" applyFont="1" applyBorder="1" applyAlignment="1" applyProtection="1" quotePrefix="1">
      <alignment/>
      <protection/>
    </xf>
    <xf numFmtId="0" fontId="43" fillId="0" borderId="0" xfId="0" applyFont="1" applyBorder="1" applyAlignment="1" applyProtection="1">
      <alignment/>
      <protection/>
    </xf>
    <xf numFmtId="0" fontId="43" fillId="0" borderId="74" xfId="0" applyFont="1" applyBorder="1" applyAlignment="1" applyProtection="1">
      <alignment horizontal="center"/>
      <protection/>
    </xf>
    <xf numFmtId="0" fontId="23" fillId="0" borderId="0" xfId="0" applyFont="1" applyBorder="1" applyAlignment="1" applyProtection="1">
      <alignment horizontal="left" vertical="center"/>
      <protection/>
    </xf>
    <xf numFmtId="0" fontId="23" fillId="0" borderId="1" xfId="0" applyFont="1" applyBorder="1" applyAlignment="1" applyProtection="1">
      <alignment/>
      <protection/>
    </xf>
    <xf numFmtId="0" fontId="23" fillId="0" borderId="0" xfId="0" applyFont="1" applyBorder="1" applyAlignment="1" applyProtection="1">
      <alignment/>
      <protection/>
    </xf>
    <xf numFmtId="0" fontId="54" fillId="0" borderId="0" xfId="0" applyFont="1" applyBorder="1" applyAlignment="1" applyProtection="1">
      <alignment horizontal="center" vertical="top"/>
      <protection/>
    </xf>
    <xf numFmtId="0" fontId="54" fillId="0" borderId="93" xfId="0" applyFont="1" applyBorder="1" applyAlignment="1" applyProtection="1">
      <alignment horizontal="center" vertical="center"/>
      <protection/>
    </xf>
    <xf numFmtId="0" fontId="53" fillId="0" borderId="0" xfId="0" applyFont="1" applyBorder="1" applyAlignment="1" applyProtection="1">
      <alignment vertical="center"/>
      <protection/>
    </xf>
    <xf numFmtId="0" fontId="0" fillId="0" borderId="41" xfId="0" applyFont="1" applyBorder="1" applyAlignment="1" applyProtection="1">
      <alignment/>
      <protection/>
    </xf>
    <xf numFmtId="0" fontId="18" fillId="0" borderId="0" xfId="0" applyFont="1" applyFill="1" applyBorder="1" applyAlignment="1">
      <alignment/>
    </xf>
    <xf numFmtId="0" fontId="54" fillId="0" borderId="75" xfId="0" applyFont="1" applyBorder="1" applyAlignment="1" applyProtection="1">
      <alignment/>
      <protection/>
    </xf>
    <xf numFmtId="0" fontId="54" fillId="0" borderId="75" xfId="0" applyFont="1" applyBorder="1" applyAlignment="1" applyProtection="1">
      <alignment/>
      <protection/>
    </xf>
    <xf numFmtId="0" fontId="19" fillId="0" borderId="0" xfId="0" applyFont="1" applyBorder="1" applyAlignment="1" applyProtection="1">
      <alignment horizontal="left" vertical="center" wrapText="1"/>
      <protection/>
    </xf>
    <xf numFmtId="0" fontId="50" fillId="0" borderId="0" xfId="0" applyFont="1" applyBorder="1" applyAlignment="1" applyProtection="1">
      <alignment horizontal="center" vertical="center"/>
      <protection/>
    </xf>
    <xf numFmtId="0" fontId="0" fillId="3" borderId="2" xfId="0" applyFont="1" applyFill="1" applyBorder="1" applyAlignment="1">
      <alignment vertical="center" wrapText="1"/>
    </xf>
    <xf numFmtId="193" fontId="36" fillId="0" borderId="0" xfId="0" applyNumberFormat="1" applyFont="1" applyFill="1" applyBorder="1" applyAlignment="1" applyProtection="1">
      <alignment horizontal="center" vertical="center"/>
      <protection hidden="1"/>
    </xf>
    <xf numFmtId="0" fontId="27" fillId="0" borderId="0" xfId="0" applyFont="1" applyBorder="1" applyAlignment="1" applyProtection="1">
      <alignment vertical="center"/>
      <protection/>
    </xf>
    <xf numFmtId="0" fontId="46" fillId="0" borderId="94" xfId="0" applyFont="1" applyBorder="1" applyAlignment="1" applyProtection="1">
      <alignment vertical="center"/>
      <protection/>
    </xf>
    <xf numFmtId="0" fontId="50" fillId="0" borderId="0" xfId="0" applyFont="1" applyFill="1" applyBorder="1" applyAlignment="1" applyProtection="1">
      <alignment vertical="center" wrapText="1"/>
      <protection/>
    </xf>
    <xf numFmtId="0" fontId="20" fillId="0" borderId="0" xfId="0" applyFont="1" applyBorder="1" applyAlignment="1" applyProtection="1" quotePrefix="1">
      <alignment vertical="center"/>
      <protection/>
    </xf>
    <xf numFmtId="0" fontId="19" fillId="0" borderId="95" xfId="0" applyFont="1" applyBorder="1" applyAlignment="1" applyProtection="1" quotePrefix="1">
      <alignment horizontal="left" vertical="center" wrapText="1"/>
      <protection/>
    </xf>
    <xf numFmtId="0" fontId="19" fillId="0" borderId="47" xfId="0" applyFont="1" applyBorder="1" applyAlignment="1" applyProtection="1" quotePrefix="1">
      <alignment horizontal="left" vertical="center" wrapText="1"/>
      <protection/>
    </xf>
    <xf numFmtId="0" fontId="37" fillId="0" borderId="47" xfId="0" applyFont="1" applyBorder="1" applyAlignment="1" applyProtection="1">
      <alignment/>
      <protection/>
    </xf>
    <xf numFmtId="0" fontId="0" fillId="0" borderId="53" xfId="0" applyFont="1" applyBorder="1" applyAlignment="1" applyProtection="1">
      <alignment horizontal="center"/>
      <protection/>
    </xf>
    <xf numFmtId="0" fontId="0" fillId="0" borderId="54" xfId="0" applyFont="1" applyBorder="1" applyAlignment="1" applyProtection="1">
      <alignment horizontal="center"/>
      <protection/>
    </xf>
    <xf numFmtId="0" fontId="37" fillId="0" borderId="83" xfId="0" applyFont="1" applyBorder="1" applyAlignment="1" applyProtection="1">
      <alignment horizontal="center"/>
      <protection/>
    </xf>
    <xf numFmtId="0" fontId="37" fillId="0" borderId="96" xfId="0" applyFont="1" applyBorder="1" applyAlignment="1" applyProtection="1">
      <alignment/>
      <protection/>
    </xf>
    <xf numFmtId="0" fontId="61" fillId="0" borderId="0" xfId="0" applyFont="1" applyAlignment="1" applyProtection="1">
      <alignment/>
      <protection/>
    </xf>
    <xf numFmtId="0" fontId="33" fillId="0" borderId="0" xfId="0" applyFont="1" applyAlignment="1" applyProtection="1">
      <alignment horizontal="center" vertical="center"/>
      <protection/>
    </xf>
    <xf numFmtId="0" fontId="33" fillId="0" borderId="0" xfId="0" applyFont="1" applyAlignment="1" applyProtection="1">
      <alignment/>
      <protection/>
    </xf>
    <xf numFmtId="0" fontId="33" fillId="0" borderId="0" xfId="0" applyFont="1" applyBorder="1" applyAlignment="1" applyProtection="1">
      <alignment/>
      <protection/>
    </xf>
    <xf numFmtId="0" fontId="26" fillId="0" borderId="1" xfId="0" applyFont="1" applyBorder="1" applyAlignment="1" applyProtection="1" quotePrefix="1">
      <alignment horizontal="center" vertical="center" wrapText="1"/>
      <protection/>
    </xf>
    <xf numFmtId="0" fontId="26" fillId="0" borderId="0" xfId="0" applyFont="1" applyBorder="1" applyAlignment="1" applyProtection="1" quotePrefix="1">
      <alignment horizontal="center" vertical="center" wrapText="1"/>
      <protection/>
    </xf>
    <xf numFmtId="0" fontId="0" fillId="0" borderId="93" xfId="0" applyFont="1" applyBorder="1" applyAlignment="1" applyProtection="1">
      <alignment horizontal="center" vertical="center" wrapText="1"/>
      <protection/>
    </xf>
    <xf numFmtId="0" fontId="0" fillId="2" borderId="97" xfId="0" applyFont="1" applyFill="1" applyBorder="1" applyAlignment="1" applyProtection="1">
      <alignment/>
      <protection/>
    </xf>
    <xf numFmtId="0" fontId="0" fillId="0" borderId="98" xfId="0" applyFont="1" applyFill="1" applyBorder="1" applyAlignment="1" applyProtection="1">
      <alignment/>
      <protection/>
    </xf>
    <xf numFmtId="0" fontId="23" fillId="0" borderId="1" xfId="0" applyFont="1" applyBorder="1" applyAlignment="1" applyProtection="1">
      <alignment horizontal="left" vertical="center"/>
      <protection/>
    </xf>
    <xf numFmtId="0" fontId="0" fillId="0" borderId="93" xfId="0" applyFont="1" applyBorder="1" applyAlignment="1" applyProtection="1">
      <alignment/>
      <protection/>
    </xf>
    <xf numFmtId="0" fontId="26" fillId="0" borderId="1" xfId="0" applyFont="1" applyFill="1" applyBorder="1" applyAlignment="1" applyProtection="1">
      <alignment/>
      <protection/>
    </xf>
    <xf numFmtId="0" fontId="26" fillId="0" borderId="93" xfId="0" applyFont="1" applyBorder="1" applyAlignment="1" applyProtection="1">
      <alignment/>
      <protection/>
    </xf>
    <xf numFmtId="0" fontId="20" fillId="0" borderId="99" xfId="0" applyFont="1" applyBorder="1" applyAlignment="1" applyProtection="1">
      <alignment horizontal="left"/>
      <protection/>
    </xf>
    <xf numFmtId="0" fontId="19" fillId="0" borderId="93" xfId="0" applyFont="1" applyBorder="1" applyAlignment="1" applyProtection="1">
      <alignment/>
      <protection/>
    </xf>
    <xf numFmtId="0" fontId="19" fillId="3" borderId="93" xfId="0" applyFont="1" applyFill="1" applyBorder="1" applyAlignment="1">
      <alignment/>
    </xf>
    <xf numFmtId="0" fontId="0" fillId="3" borderId="93" xfId="0" applyFont="1" applyFill="1" applyBorder="1" applyAlignment="1">
      <alignment/>
    </xf>
    <xf numFmtId="0" fontId="0" fillId="2" borderId="93" xfId="0" applyFont="1" applyFill="1" applyBorder="1" applyAlignment="1" applyProtection="1">
      <alignment/>
      <protection/>
    </xf>
    <xf numFmtId="0" fontId="19" fillId="0" borderId="100" xfId="0" applyFont="1" applyBorder="1" applyAlignment="1" applyProtection="1">
      <alignment/>
      <protection/>
    </xf>
    <xf numFmtId="0" fontId="19" fillId="0" borderId="3" xfId="0" applyFont="1" applyBorder="1" applyAlignment="1" applyProtection="1">
      <alignment vertical="top"/>
      <protection/>
    </xf>
    <xf numFmtId="0" fontId="0" fillId="0" borderId="101" xfId="0" applyFont="1" applyBorder="1" applyAlignment="1" applyProtection="1">
      <alignment/>
      <protection/>
    </xf>
    <xf numFmtId="0" fontId="26" fillId="0" borderId="93" xfId="0" applyFont="1" applyBorder="1" applyAlignment="1" applyProtection="1" quotePrefix="1">
      <alignment horizontal="center" vertical="center" wrapText="1"/>
      <protection/>
    </xf>
    <xf numFmtId="0" fontId="19" fillId="0" borderId="100" xfId="0" applyFont="1" applyBorder="1" applyAlignment="1" applyProtection="1" quotePrefix="1">
      <alignment horizontal="center" vertical="center" wrapText="1"/>
      <protection/>
    </xf>
    <xf numFmtId="0" fontId="19" fillId="0" borderId="3" xfId="0" applyFont="1" applyBorder="1" applyAlignment="1" applyProtection="1" quotePrefix="1">
      <alignment horizontal="center" vertical="center" wrapText="1"/>
      <protection/>
    </xf>
    <xf numFmtId="0" fontId="19" fillId="0" borderId="101" xfId="0" applyFont="1" applyBorder="1" applyAlignment="1" applyProtection="1" quotePrefix="1">
      <alignment horizontal="center" vertical="center" wrapText="1"/>
      <protection/>
    </xf>
    <xf numFmtId="0" fontId="8" fillId="0" borderId="93" xfId="0" applyFont="1" applyFill="1" applyBorder="1" applyAlignment="1" applyProtection="1">
      <alignment vertical="center"/>
      <protection hidden="1"/>
    </xf>
    <xf numFmtId="0" fontId="25" fillId="0" borderId="93" xfId="0" applyFont="1" applyBorder="1" applyAlignment="1" applyProtection="1">
      <alignment horizontal="center"/>
      <protection/>
    </xf>
    <xf numFmtId="0" fontId="18" fillId="0" borderId="1" xfId="0" applyFont="1" applyFill="1" applyBorder="1" applyAlignment="1">
      <alignment/>
    </xf>
    <xf numFmtId="0" fontId="25" fillId="2" borderId="102" xfId="0" applyFont="1" applyFill="1" applyBorder="1" applyAlignment="1" applyProtection="1">
      <alignment horizontal="center"/>
      <protection/>
    </xf>
    <xf numFmtId="0" fontId="25" fillId="0" borderId="93" xfId="0" applyFont="1" applyFill="1" applyBorder="1" applyAlignment="1" applyProtection="1">
      <alignment horizontal="center"/>
      <protection/>
    </xf>
    <xf numFmtId="0" fontId="23" fillId="0" borderId="1" xfId="0" applyFont="1" applyBorder="1" applyAlignment="1" applyProtection="1">
      <alignment vertical="center"/>
      <protection/>
    </xf>
    <xf numFmtId="0" fontId="43" fillId="0" borderId="1" xfId="0" applyFont="1" applyBorder="1" applyAlignment="1" applyProtection="1">
      <alignment/>
      <protection/>
    </xf>
    <xf numFmtId="0" fontId="43" fillId="0" borderId="103" xfId="0" applyFont="1" applyBorder="1" applyAlignment="1" applyProtection="1">
      <alignment/>
      <protection/>
    </xf>
    <xf numFmtId="0" fontId="0" fillId="0" borderId="104" xfId="0" applyFont="1" applyBorder="1" applyAlignment="1" applyProtection="1">
      <alignment/>
      <protection/>
    </xf>
    <xf numFmtId="0" fontId="50" fillId="0" borderId="1" xfId="0" applyFont="1" applyFill="1" applyBorder="1" applyAlignment="1" applyProtection="1">
      <alignment vertical="center" wrapText="1"/>
      <protection/>
    </xf>
    <xf numFmtId="0" fontId="50" fillId="0" borderId="93" xfId="0" applyFont="1" applyFill="1" applyBorder="1" applyAlignment="1" applyProtection="1">
      <alignment vertical="center" wrapText="1"/>
      <protection/>
    </xf>
    <xf numFmtId="0" fontId="46" fillId="0" borderId="1" xfId="0" applyFont="1" applyBorder="1" applyAlignment="1" applyProtection="1">
      <alignment vertical="center"/>
      <protection/>
    </xf>
    <xf numFmtId="0" fontId="20" fillId="0" borderId="93" xfId="0" applyFont="1" applyBorder="1" applyAlignment="1" applyProtection="1" quotePrefix="1">
      <alignment vertical="center"/>
      <protection/>
    </xf>
    <xf numFmtId="0" fontId="18" fillId="0" borderId="93" xfId="0" applyFont="1" applyBorder="1" applyAlignment="1" applyProtection="1">
      <alignment vertical="center" wrapText="1"/>
      <protection/>
    </xf>
    <xf numFmtId="0" fontId="19" fillId="0" borderId="1" xfId="0" applyFont="1" applyBorder="1" applyAlignment="1" applyProtection="1">
      <alignment/>
      <protection/>
    </xf>
    <xf numFmtId="0" fontId="17" fillId="0" borderId="1" xfId="0" applyFont="1" applyBorder="1" applyAlignment="1" applyProtection="1">
      <alignment vertical="center"/>
      <protection/>
    </xf>
    <xf numFmtId="0" fontId="25" fillId="0" borderId="93" xfId="0" applyFont="1" applyBorder="1" applyAlignment="1" applyProtection="1">
      <alignment/>
      <protection/>
    </xf>
    <xf numFmtId="0" fontId="50" fillId="0" borderId="1" xfId="0" applyFont="1" applyBorder="1" applyAlignment="1" applyProtection="1">
      <alignment horizontal="center" vertical="center"/>
      <protection/>
    </xf>
    <xf numFmtId="0" fontId="50" fillId="0" borderId="93" xfId="0" applyFont="1" applyBorder="1" applyAlignment="1" applyProtection="1">
      <alignment horizontal="center" vertical="center"/>
      <protection/>
    </xf>
    <xf numFmtId="170" fontId="2" fillId="0" borderId="0" xfId="0" applyNumberFormat="1" applyFont="1" applyAlignment="1" applyProtection="1">
      <alignment horizontal="center"/>
      <protection/>
    </xf>
    <xf numFmtId="0" fontId="13" fillId="0" borderId="52" xfId="0" applyFont="1" applyFill="1" applyBorder="1" applyAlignment="1" applyProtection="1">
      <alignment horizontal="center" vertical="center" wrapText="1"/>
      <protection hidden="1"/>
    </xf>
    <xf numFmtId="170" fontId="0" fillId="0" borderId="0" xfId="0" applyNumberFormat="1" applyAlignment="1">
      <alignment/>
    </xf>
    <xf numFmtId="170" fontId="2" fillId="0" borderId="0" xfId="0" applyNumberFormat="1" applyFont="1" applyAlignment="1">
      <alignment/>
    </xf>
    <xf numFmtId="0" fontId="0" fillId="0" borderId="52" xfId="0" applyFill="1" applyBorder="1" applyAlignment="1" applyProtection="1">
      <alignment horizontal="center"/>
      <protection hidden="1"/>
    </xf>
    <xf numFmtId="0" fontId="0" fillId="0" borderId="105" xfId="0" applyBorder="1" applyAlignment="1">
      <alignment horizontal="center"/>
    </xf>
    <xf numFmtId="196" fontId="0" fillId="0" borderId="0" xfId="0" applyNumberFormat="1" applyFont="1" applyBorder="1" applyAlignment="1" applyProtection="1">
      <alignment vertical="top" wrapText="1"/>
      <protection/>
    </xf>
    <xf numFmtId="0" fontId="31" fillId="0" borderId="67" xfId="0" applyFont="1" applyBorder="1" applyAlignment="1" applyProtection="1">
      <alignment horizontal="right" vertical="center"/>
      <protection locked="0"/>
    </xf>
    <xf numFmtId="0" fontId="31" fillId="0" borderId="47" xfId="0" applyFont="1" applyBorder="1" applyAlignment="1" applyProtection="1">
      <alignment horizontal="right" vertical="center"/>
      <protection locked="0"/>
    </xf>
    <xf numFmtId="0" fontId="26" fillId="0" borderId="41" xfId="0" applyFont="1" applyBorder="1" applyAlignment="1" applyProtection="1" quotePrefix="1">
      <alignment horizontal="left" vertical="center" wrapText="1"/>
      <protection/>
    </xf>
    <xf numFmtId="0" fontId="26" fillId="0" borderId="75" xfId="0" applyFont="1" applyBorder="1" applyAlignment="1" applyProtection="1" quotePrefix="1">
      <alignment horizontal="left" vertical="center" wrapText="1"/>
      <protection/>
    </xf>
    <xf numFmtId="0" fontId="26" fillId="0" borderId="0" xfId="0" applyFont="1" applyBorder="1" applyAlignment="1" applyProtection="1" quotePrefix="1">
      <alignment horizontal="left" vertical="center" wrapText="1"/>
      <protection/>
    </xf>
    <xf numFmtId="0" fontId="43" fillId="0" borderId="93" xfId="0" applyFont="1" applyFill="1" applyBorder="1" applyAlignment="1" applyProtection="1">
      <alignment horizontal="left" vertical="center" wrapText="1"/>
      <protection/>
    </xf>
    <xf numFmtId="0" fontId="46" fillId="0" borderId="106" xfId="0" applyFont="1" applyBorder="1" applyAlignment="1" applyProtection="1">
      <alignment horizontal="left" vertical="center"/>
      <protection/>
    </xf>
    <xf numFmtId="0" fontId="46" fillId="0" borderId="2" xfId="0" applyFont="1" applyBorder="1" applyAlignment="1" applyProtection="1" quotePrefix="1">
      <alignment horizontal="left" vertical="center"/>
      <protection/>
    </xf>
    <xf numFmtId="0" fontId="46" fillId="0" borderId="107" xfId="0" applyFont="1" applyBorder="1" applyAlignment="1" applyProtection="1" quotePrefix="1">
      <alignment horizontal="left" vertical="center"/>
      <protection/>
    </xf>
    <xf numFmtId="0" fontId="46" fillId="0" borderId="108" xfId="0" applyFont="1" applyBorder="1" applyAlignment="1" applyProtection="1" quotePrefix="1">
      <alignment horizontal="left" vertical="center"/>
      <protection/>
    </xf>
    <xf numFmtId="0" fontId="46" fillId="0" borderId="48" xfId="0" applyFont="1" applyBorder="1" applyAlignment="1" applyProtection="1" quotePrefix="1">
      <alignment horizontal="left" vertical="center"/>
      <protection/>
    </xf>
    <xf numFmtId="0" fontId="46" fillId="0" borderId="109" xfId="0" applyFont="1" applyBorder="1" applyAlignment="1" applyProtection="1" quotePrefix="1">
      <alignment horizontal="left" vertical="center"/>
      <protection/>
    </xf>
    <xf numFmtId="0" fontId="26" fillId="0" borderId="75" xfId="0" applyFont="1" applyBorder="1" applyAlignment="1" applyProtection="1">
      <alignment horizontal="center"/>
      <protection/>
    </xf>
    <xf numFmtId="0" fontId="26" fillId="0" borderId="0" xfId="0" applyFont="1" applyBorder="1" applyAlignment="1" applyProtection="1">
      <alignment horizontal="center"/>
      <protection/>
    </xf>
    <xf numFmtId="0" fontId="26" fillId="0" borderId="76" xfId="0" applyFont="1" applyBorder="1" applyAlignment="1" applyProtection="1">
      <alignment horizontal="center"/>
      <protection/>
    </xf>
    <xf numFmtId="0" fontId="43" fillId="0" borderId="0" xfId="0" applyFont="1" applyFill="1" applyBorder="1" applyAlignment="1" applyProtection="1">
      <alignment horizontal="left" vertical="center" wrapText="1"/>
      <protection/>
    </xf>
    <xf numFmtId="0" fontId="23" fillId="0" borderId="110" xfId="0" applyFont="1" applyBorder="1" applyAlignment="1" applyProtection="1">
      <alignment horizontal="left" vertical="top" wrapText="1"/>
      <protection locked="0"/>
    </xf>
    <xf numFmtId="0" fontId="23" fillId="0" borderId="57" xfId="0" applyFont="1" applyBorder="1" applyAlignment="1" applyProtection="1">
      <alignment horizontal="left" vertical="top" wrapText="1"/>
      <protection locked="0"/>
    </xf>
    <xf numFmtId="0" fontId="23" fillId="0" borderId="111" xfId="0" applyFont="1" applyBorder="1" applyAlignment="1" applyProtection="1">
      <alignment horizontal="left" vertical="top" wrapText="1"/>
      <protection locked="0"/>
    </xf>
    <xf numFmtId="0" fontId="43" fillId="0" borderId="112" xfId="0" applyFont="1" applyBorder="1" applyAlignment="1" applyProtection="1">
      <alignment horizontal="center" vertical="center" wrapText="1"/>
      <protection/>
    </xf>
    <xf numFmtId="0" fontId="43" fillId="0" borderId="113" xfId="0" applyFont="1" applyBorder="1" applyAlignment="1" applyProtection="1">
      <alignment horizontal="center" vertical="center" wrapText="1"/>
      <protection/>
    </xf>
    <xf numFmtId="0" fontId="43" fillId="0" borderId="114" xfId="0" applyFont="1" applyBorder="1" applyAlignment="1" applyProtection="1">
      <alignment horizontal="center" vertical="center" wrapText="1"/>
      <protection/>
    </xf>
    <xf numFmtId="0" fontId="19" fillId="0" borderId="1" xfId="0" applyFont="1" applyBorder="1" applyAlignment="1" applyProtection="1">
      <alignment vertical="center" wrapText="1"/>
      <protection/>
    </xf>
    <xf numFmtId="0" fontId="4" fillId="0" borderId="48" xfId="0" applyFont="1" applyBorder="1" applyAlignment="1" applyProtection="1">
      <alignment horizontal="center" vertical="center"/>
      <protection/>
    </xf>
    <xf numFmtId="0" fontId="4" fillId="0" borderId="109" xfId="0" applyFont="1" applyBorder="1" applyAlignment="1" applyProtection="1">
      <alignment horizontal="center" vertical="center"/>
      <protection/>
    </xf>
    <xf numFmtId="0" fontId="19" fillId="0" borderId="0" xfId="0" applyFont="1" applyBorder="1" applyAlignment="1" applyProtection="1">
      <alignment vertical="center" wrapText="1"/>
      <protection/>
    </xf>
    <xf numFmtId="0" fontId="0" fillId="0" borderId="45" xfId="0" applyFont="1" applyBorder="1" applyAlignment="1" applyProtection="1">
      <alignment horizontal="center" vertical="center" wrapText="1"/>
      <protection/>
    </xf>
    <xf numFmtId="0" fontId="0" fillId="0" borderId="45" xfId="0" applyFont="1" applyBorder="1" applyAlignment="1" applyProtection="1">
      <alignment horizontal="center" vertical="center"/>
      <protection/>
    </xf>
    <xf numFmtId="0" fontId="19" fillId="0" borderId="42" xfId="0" applyFont="1" applyBorder="1" applyAlignment="1" applyProtection="1">
      <alignment horizontal="center"/>
      <protection/>
    </xf>
    <xf numFmtId="0" fontId="19" fillId="0" borderId="43" xfId="0" applyFont="1" applyBorder="1" applyAlignment="1" applyProtection="1">
      <alignment horizontal="center"/>
      <protection/>
    </xf>
    <xf numFmtId="0" fontId="19" fillId="0" borderId="44" xfId="0" applyFont="1" applyBorder="1" applyAlignment="1" applyProtection="1">
      <alignment horizontal="center"/>
      <protection/>
    </xf>
    <xf numFmtId="0" fontId="19" fillId="2" borderId="45" xfId="0" applyNumberFormat="1" applyFont="1" applyFill="1" applyBorder="1" applyAlignment="1" applyProtection="1">
      <alignment horizontal="center"/>
      <protection locked="0"/>
    </xf>
    <xf numFmtId="0" fontId="4" fillId="0" borderId="115" xfId="0" applyFont="1" applyBorder="1" applyAlignment="1" applyProtection="1">
      <alignment horizontal="center" vertical="center"/>
      <protection/>
    </xf>
    <xf numFmtId="0" fontId="4" fillId="0" borderId="116" xfId="0" applyFont="1" applyBorder="1" applyAlignment="1" applyProtection="1">
      <alignment horizontal="center" vertical="center"/>
      <protection/>
    </xf>
    <xf numFmtId="0" fontId="4" fillId="0" borderId="117" xfId="0" applyFont="1" applyBorder="1" applyAlignment="1" applyProtection="1">
      <alignment horizontal="center" vertical="center"/>
      <protection/>
    </xf>
    <xf numFmtId="196" fontId="31" fillId="0" borderId="60" xfId="0" applyNumberFormat="1" applyFont="1" applyBorder="1" applyAlignment="1" applyProtection="1">
      <alignment horizontal="right" vertical="center"/>
      <protection hidden="1"/>
    </xf>
    <xf numFmtId="196" fontId="31" fillId="0" borderId="118" xfId="0" applyNumberFormat="1" applyFont="1" applyBorder="1" applyAlignment="1" applyProtection="1">
      <alignment horizontal="right" vertical="center"/>
      <protection hidden="1"/>
    </xf>
    <xf numFmtId="196" fontId="31" fillId="0" borderId="73" xfId="0" applyNumberFormat="1" applyFont="1" applyBorder="1" applyAlignment="1" applyProtection="1">
      <alignment horizontal="right" vertical="center"/>
      <protection hidden="1"/>
    </xf>
    <xf numFmtId="0" fontId="33" fillId="4" borderId="119" xfId="0" applyFont="1" applyFill="1" applyBorder="1" applyAlignment="1" applyProtection="1">
      <alignment horizontal="center" vertical="center"/>
      <protection/>
    </xf>
    <xf numFmtId="0" fontId="33" fillId="4" borderId="120" xfId="0" applyFont="1" applyFill="1" applyBorder="1" applyAlignment="1" applyProtection="1" quotePrefix="1">
      <alignment horizontal="center" vertical="center"/>
      <protection/>
    </xf>
    <xf numFmtId="0" fontId="33" fillId="4" borderId="121" xfId="0" applyFont="1" applyFill="1" applyBorder="1" applyAlignment="1" applyProtection="1" quotePrefix="1">
      <alignment horizontal="center" vertical="center"/>
      <protection/>
    </xf>
    <xf numFmtId="180" fontId="34" fillId="4" borderId="119" xfId="0" applyNumberFormat="1" applyFont="1" applyFill="1" applyBorder="1" applyAlignment="1" applyProtection="1">
      <alignment horizontal="right" vertical="center"/>
      <protection/>
    </xf>
    <xf numFmtId="0" fontId="34" fillId="4" borderId="120" xfId="0" applyFont="1" applyFill="1" applyBorder="1" applyAlignment="1" applyProtection="1">
      <alignment horizontal="right" vertical="center"/>
      <protection/>
    </xf>
    <xf numFmtId="0" fontId="34" fillId="4" borderId="122" xfId="0" applyFont="1" applyFill="1" applyBorder="1" applyAlignment="1" applyProtection="1">
      <alignment horizontal="right" vertical="center"/>
      <protection/>
    </xf>
    <xf numFmtId="0" fontId="42" fillId="0" borderId="1" xfId="0" applyFont="1" applyBorder="1" applyAlignment="1" applyProtection="1">
      <alignment horizontal="center" vertical="top" wrapText="1"/>
      <protection/>
    </xf>
    <xf numFmtId="0" fontId="42" fillId="0" borderId="0" xfId="0" applyFont="1" applyBorder="1" applyAlignment="1" applyProtection="1">
      <alignment horizontal="center" vertical="top" wrapText="1"/>
      <protection/>
    </xf>
    <xf numFmtId="0" fontId="42" fillId="0" borderId="93" xfId="0" applyFont="1" applyBorder="1" applyAlignment="1" applyProtection="1">
      <alignment horizontal="center" vertical="top" wrapText="1"/>
      <protection/>
    </xf>
    <xf numFmtId="0" fontId="42" fillId="0" borderId="100" xfId="0" applyFont="1" applyBorder="1" applyAlignment="1" applyProtection="1">
      <alignment horizontal="center" vertical="top" wrapText="1"/>
      <protection/>
    </xf>
    <xf numFmtId="0" fontId="42" fillId="0" borderId="3" xfId="0" applyFont="1" applyBorder="1" applyAlignment="1" applyProtection="1">
      <alignment horizontal="center" vertical="top" wrapText="1"/>
      <protection/>
    </xf>
    <xf numFmtId="0" fontId="42" fillId="0" borderId="101" xfId="0" applyFont="1" applyBorder="1" applyAlignment="1" applyProtection="1">
      <alignment horizontal="center" vertical="top" wrapText="1"/>
      <protection/>
    </xf>
    <xf numFmtId="0" fontId="27" fillId="0" borderId="0" xfId="0" applyFont="1" applyBorder="1" applyAlignment="1" applyProtection="1">
      <alignment horizontal="center"/>
      <protection/>
    </xf>
    <xf numFmtId="0" fontId="27" fillId="0" borderId="76" xfId="0" applyFont="1" applyBorder="1" applyAlignment="1" applyProtection="1">
      <alignment horizontal="center"/>
      <protection/>
    </xf>
    <xf numFmtId="0" fontId="0" fillId="0" borderId="45" xfId="0" applyFont="1" applyFill="1" applyBorder="1" applyAlignment="1" applyProtection="1">
      <alignment horizontal="center" vertical="center"/>
      <protection/>
    </xf>
    <xf numFmtId="0" fontId="4" fillId="0" borderId="108" xfId="0" applyFont="1" applyBorder="1" applyAlignment="1" applyProtection="1">
      <alignment horizontal="center" vertical="center"/>
      <protection/>
    </xf>
    <xf numFmtId="0" fontId="26" fillId="0" borderId="108" xfId="0" applyFont="1" applyBorder="1" applyAlignment="1" applyProtection="1" quotePrefix="1">
      <alignment horizontal="left" vertical="center" wrapText="1"/>
      <protection/>
    </xf>
    <xf numFmtId="0" fontId="26" fillId="0" borderId="48" xfId="0" applyFont="1" applyBorder="1" applyAlignment="1" applyProtection="1" quotePrefix="1">
      <alignment horizontal="left" vertical="center" wrapText="1"/>
      <protection/>
    </xf>
    <xf numFmtId="0" fontId="19" fillId="2" borderId="42" xfId="0" applyFont="1" applyFill="1" applyBorder="1" applyAlignment="1" applyProtection="1">
      <alignment horizontal="center"/>
      <protection locked="0"/>
    </xf>
    <xf numFmtId="0" fontId="19" fillId="2" borderId="43" xfId="0" applyFont="1" applyFill="1" applyBorder="1" applyAlignment="1" applyProtection="1">
      <alignment horizontal="center"/>
      <protection locked="0"/>
    </xf>
    <xf numFmtId="0" fontId="19" fillId="2" borderId="44" xfId="0" applyFont="1" applyFill="1" applyBorder="1" applyAlignment="1" applyProtection="1">
      <alignment horizontal="center"/>
      <protection locked="0"/>
    </xf>
    <xf numFmtId="0" fontId="29" fillId="0" borderId="2" xfId="0" applyFont="1" applyBorder="1" applyAlignment="1">
      <alignment horizontal="left"/>
    </xf>
    <xf numFmtId="0" fontId="29" fillId="0" borderId="123" xfId="0" applyFont="1" applyBorder="1" applyAlignment="1">
      <alignment horizontal="left"/>
    </xf>
    <xf numFmtId="0" fontId="29" fillId="0" borderId="108" xfId="0" applyFont="1" applyBorder="1" applyAlignment="1">
      <alignment horizontal="left"/>
    </xf>
    <xf numFmtId="0" fontId="29" fillId="0" borderId="48" xfId="0" applyFont="1" applyBorder="1" applyAlignment="1">
      <alignment horizontal="left"/>
    </xf>
    <xf numFmtId="0" fontId="29" fillId="0" borderId="124" xfId="0" applyFont="1" applyBorder="1" applyAlignment="1">
      <alignment horizontal="left"/>
    </xf>
    <xf numFmtId="0" fontId="26" fillId="0" borderId="94" xfId="0" applyFont="1" applyBorder="1" applyAlignment="1" applyProtection="1" quotePrefix="1">
      <alignment horizontal="left" vertical="center" wrapText="1"/>
      <protection/>
    </xf>
    <xf numFmtId="0" fontId="26" fillId="0" borderId="12" xfId="0" applyFont="1" applyBorder="1" applyAlignment="1" applyProtection="1" quotePrefix="1">
      <alignment horizontal="left" vertical="center" wrapText="1"/>
      <protection/>
    </xf>
    <xf numFmtId="0" fontId="26" fillId="0" borderId="56" xfId="0" applyFont="1" applyBorder="1" applyAlignment="1" applyProtection="1" quotePrefix="1">
      <alignment horizontal="left" vertical="center" wrapText="1"/>
      <protection/>
    </xf>
    <xf numFmtId="0" fontId="51" fillId="0" borderId="1" xfId="0" applyFont="1" applyFill="1" applyBorder="1" applyAlignment="1" applyProtection="1">
      <alignment horizontal="center" vertical="center" wrapText="1"/>
      <protection/>
    </xf>
    <xf numFmtId="0" fontId="51" fillId="0" borderId="0" xfId="0" applyFont="1" applyFill="1" applyBorder="1" applyAlignment="1" applyProtection="1">
      <alignment horizontal="center" vertical="center" wrapText="1"/>
      <protection/>
    </xf>
    <xf numFmtId="0" fontId="51" fillId="0" borderId="93" xfId="0" applyFont="1" applyFill="1" applyBorder="1" applyAlignment="1" applyProtection="1">
      <alignment horizontal="center" vertical="center" wrapText="1"/>
      <protection/>
    </xf>
    <xf numFmtId="0" fontId="62" fillId="4" borderId="119" xfId="0" applyFont="1" applyFill="1" applyBorder="1" applyAlignment="1" applyProtection="1">
      <alignment horizontal="center" vertical="center" wrapText="1"/>
      <protection/>
    </xf>
    <xf numFmtId="0" fontId="60" fillId="4" borderId="120" xfId="0" applyFont="1" applyFill="1" applyBorder="1" applyAlignment="1" applyProtection="1">
      <alignment horizontal="center" vertical="center" wrapText="1"/>
      <protection/>
    </xf>
    <xf numFmtId="0" fontId="60" fillId="4" borderId="122" xfId="0" applyFont="1" applyFill="1" applyBorder="1" applyAlignment="1" applyProtection="1">
      <alignment horizontal="center" vertical="center" wrapText="1"/>
      <protection/>
    </xf>
    <xf numFmtId="0" fontId="46" fillId="0" borderId="106" xfId="0" applyFont="1" applyBorder="1" applyAlignment="1" applyProtection="1">
      <alignment horizontal="left" vertical="center" wrapText="1"/>
      <protection/>
    </xf>
    <xf numFmtId="0" fontId="46" fillId="0" borderId="2" xfId="0" applyFont="1" applyBorder="1" applyAlignment="1" applyProtection="1">
      <alignment horizontal="left" vertical="center" wrapText="1"/>
      <protection/>
    </xf>
    <xf numFmtId="0" fontId="46" fillId="0" borderId="107" xfId="0" applyFont="1" applyBorder="1" applyAlignment="1" applyProtection="1">
      <alignment horizontal="left" vertical="center" wrapText="1"/>
      <protection/>
    </xf>
    <xf numFmtId="0" fontId="46" fillId="0" borderId="75" xfId="0" applyFont="1" applyBorder="1" applyAlignment="1" applyProtection="1">
      <alignment horizontal="left" vertical="center" wrapText="1"/>
      <protection/>
    </xf>
    <xf numFmtId="0" fontId="46" fillId="0" borderId="0" xfId="0" applyFont="1" applyBorder="1" applyAlignment="1" applyProtection="1">
      <alignment horizontal="left" vertical="center" wrapText="1"/>
      <protection/>
    </xf>
    <xf numFmtId="0" fontId="46" fillId="0" borderId="76" xfId="0" applyFont="1" applyBorder="1" applyAlignment="1" applyProtection="1">
      <alignment horizontal="left" vertical="center" wrapText="1"/>
      <protection/>
    </xf>
    <xf numFmtId="0" fontId="46" fillId="0" borderId="108" xfId="0" applyFont="1" applyBorder="1" applyAlignment="1" applyProtection="1">
      <alignment horizontal="left" vertical="center" wrapText="1"/>
      <protection/>
    </xf>
    <xf numFmtId="0" fontId="46" fillId="0" borderId="48" xfId="0" applyFont="1" applyBorder="1" applyAlignment="1" applyProtection="1">
      <alignment horizontal="left" vertical="center" wrapText="1"/>
      <protection/>
    </xf>
    <xf numFmtId="0" fontId="46" fillId="0" borderId="109" xfId="0" applyFont="1" applyBorder="1" applyAlignment="1" applyProtection="1">
      <alignment horizontal="left" vertical="center" wrapText="1"/>
      <protection/>
    </xf>
    <xf numFmtId="0" fontId="19" fillId="2" borderId="125" xfId="0" applyFont="1" applyFill="1" applyBorder="1" applyAlignment="1" applyProtection="1">
      <alignment horizontal="center"/>
      <protection locked="0"/>
    </xf>
    <xf numFmtId="0" fontId="19" fillId="2" borderId="45" xfId="0" applyFont="1" applyFill="1" applyBorder="1" applyAlignment="1" applyProtection="1">
      <alignment horizontal="center"/>
      <protection locked="0"/>
    </xf>
    <xf numFmtId="0" fontId="26" fillId="0" borderId="1" xfId="15" applyFont="1" applyBorder="1" applyAlignment="1" applyProtection="1" quotePrefix="1">
      <alignment horizontal="center" vertical="center" wrapText="1"/>
      <protection locked="0"/>
    </xf>
    <xf numFmtId="0" fontId="64" fillId="0" borderId="0" xfId="15" applyFont="1" applyBorder="1" applyAlignment="1" applyProtection="1" quotePrefix="1">
      <alignment horizontal="center" vertical="center" wrapText="1"/>
      <protection locked="0"/>
    </xf>
    <xf numFmtId="0" fontId="64" fillId="0" borderId="93" xfId="15" applyFont="1" applyBorder="1" applyAlignment="1" applyProtection="1" quotePrefix="1">
      <alignment horizontal="center" vertical="center" wrapText="1"/>
      <protection locked="0"/>
    </xf>
    <xf numFmtId="0" fontId="26" fillId="0" borderId="110" xfId="0" applyFont="1" applyBorder="1" applyAlignment="1" applyProtection="1" quotePrefix="1">
      <alignment horizontal="center" vertical="center" wrapText="1"/>
      <protection/>
    </xf>
    <xf numFmtId="0" fontId="26" fillId="0" borderId="57" xfId="0" applyFont="1" applyBorder="1" applyAlignment="1" applyProtection="1" quotePrefix="1">
      <alignment horizontal="center" vertical="center" wrapText="1"/>
      <protection/>
    </xf>
    <xf numFmtId="0" fontId="26" fillId="0" borderId="111" xfId="0" applyFont="1" applyBorder="1" applyAlignment="1" applyProtection="1" quotePrefix="1">
      <alignment horizontal="center" vertical="center" wrapText="1"/>
      <protection/>
    </xf>
    <xf numFmtId="0" fontId="26" fillId="0" borderId="1" xfId="0" applyFont="1" applyBorder="1" applyAlignment="1" applyProtection="1" quotePrefix="1">
      <alignment horizontal="center" vertical="center" wrapText="1"/>
      <protection/>
    </xf>
    <xf numFmtId="0" fontId="26" fillId="0" borderId="0" xfId="0" applyFont="1" applyBorder="1" applyAlignment="1" applyProtection="1" quotePrefix="1">
      <alignment horizontal="center" vertical="center" wrapText="1"/>
      <protection/>
    </xf>
    <xf numFmtId="0" fontId="26" fillId="0" borderId="93" xfId="0" applyFont="1" applyBorder="1" applyAlignment="1" applyProtection="1" quotePrefix="1">
      <alignment horizontal="center" vertical="center" wrapText="1"/>
      <protection/>
    </xf>
    <xf numFmtId="0" fontId="4" fillId="0" borderId="75" xfId="0" applyFont="1" applyBorder="1" applyAlignment="1" applyProtection="1">
      <alignment horizontal="center" vertical="center"/>
      <protection/>
    </xf>
    <xf numFmtId="0" fontId="4" fillId="0" borderId="76" xfId="0" applyFont="1" applyBorder="1" applyAlignment="1" applyProtection="1">
      <alignment horizontal="center" vertical="center"/>
      <protection/>
    </xf>
    <xf numFmtId="0" fontId="4" fillId="0" borderId="95" xfId="0" applyFont="1" applyBorder="1" applyAlignment="1" applyProtection="1">
      <alignment horizontal="center" vertical="center"/>
      <protection/>
    </xf>
    <xf numFmtId="0" fontId="4" fillId="0" borderId="126" xfId="0" applyFont="1" applyBorder="1" applyAlignment="1" applyProtection="1">
      <alignment horizontal="center" vertical="center"/>
      <protection/>
    </xf>
    <xf numFmtId="0" fontId="4" fillId="0" borderId="0" xfId="0" applyFont="1" applyBorder="1" applyAlignment="1" applyProtection="1">
      <alignment horizontal="center"/>
      <protection/>
    </xf>
    <xf numFmtId="0" fontId="42" fillId="0" borderId="0" xfId="0" applyFont="1" applyFill="1" applyBorder="1" applyAlignment="1" applyProtection="1">
      <alignment horizontal="center" vertical="center"/>
      <protection/>
    </xf>
    <xf numFmtId="0" fontId="24" fillId="0" borderId="75" xfId="0" applyFont="1" applyBorder="1" applyAlignment="1" applyProtection="1">
      <alignment horizontal="center" vertical="center" wrapText="1"/>
      <protection/>
    </xf>
    <xf numFmtId="0" fontId="24" fillId="0" borderId="76" xfId="0" applyFont="1" applyBorder="1" applyAlignment="1" applyProtection="1">
      <alignment horizontal="center" vertical="center" wrapText="1"/>
      <protection/>
    </xf>
    <xf numFmtId="0" fontId="24" fillId="0" borderId="95" xfId="0" applyFont="1" applyBorder="1" applyAlignment="1" applyProtection="1">
      <alignment horizontal="center" vertical="center" wrapText="1"/>
      <protection/>
    </xf>
    <xf numFmtId="0" fontId="24" fillId="0" borderId="126" xfId="0" applyFont="1" applyBorder="1" applyAlignment="1" applyProtection="1">
      <alignment horizontal="center" vertical="center" wrapText="1"/>
      <protection/>
    </xf>
    <xf numFmtId="0" fontId="20" fillId="0" borderId="1" xfId="0" applyFont="1" applyFill="1" applyBorder="1" applyAlignment="1" applyProtection="1">
      <alignment horizontal="left" vertical="center" wrapText="1"/>
      <protection/>
    </xf>
    <xf numFmtId="0" fontId="18" fillId="0" borderId="0" xfId="0" applyFont="1" applyFill="1" applyBorder="1" applyAlignment="1">
      <alignment/>
    </xf>
    <xf numFmtId="0" fontId="18" fillId="0" borderId="76" xfId="0" applyFont="1" applyFill="1" applyBorder="1" applyAlignment="1">
      <alignment/>
    </xf>
    <xf numFmtId="0" fontId="18" fillId="0" borderId="1" xfId="0" applyFont="1" applyFill="1" applyBorder="1" applyAlignment="1">
      <alignment/>
    </xf>
    <xf numFmtId="196" fontId="31" fillId="0" borderId="42" xfId="0" applyNumberFormat="1" applyFont="1" applyFill="1" applyBorder="1" applyAlignment="1" applyProtection="1">
      <alignment horizontal="right" vertical="center"/>
      <protection/>
    </xf>
    <xf numFmtId="196" fontId="31" fillId="0" borderId="43" xfId="0" applyNumberFormat="1" applyFont="1" applyFill="1" applyBorder="1" applyAlignment="1" applyProtection="1">
      <alignment horizontal="right" vertical="center"/>
      <protection/>
    </xf>
    <xf numFmtId="196" fontId="31" fillId="0" borderId="44" xfId="0" applyNumberFormat="1" applyFont="1" applyFill="1" applyBorder="1" applyAlignment="1" applyProtection="1">
      <alignment horizontal="right" vertical="center"/>
      <protection/>
    </xf>
    <xf numFmtId="202" fontId="34" fillId="2" borderId="42" xfId="0" applyNumberFormat="1" applyFont="1" applyFill="1" applyBorder="1" applyAlignment="1" applyProtection="1">
      <alignment horizontal="center" vertical="center"/>
      <protection locked="0"/>
    </xf>
    <xf numFmtId="202" fontId="34" fillId="2" borderId="43" xfId="0" applyNumberFormat="1" applyFont="1" applyFill="1" applyBorder="1" applyAlignment="1" applyProtection="1">
      <alignment horizontal="center" vertical="center"/>
      <protection locked="0"/>
    </xf>
    <xf numFmtId="202" fontId="34" fillId="2" borderId="44" xfId="0" applyNumberFormat="1" applyFont="1" applyFill="1" applyBorder="1" applyAlignment="1" applyProtection="1">
      <alignment horizontal="center" vertical="center"/>
      <protection locked="0"/>
    </xf>
    <xf numFmtId="0" fontId="19" fillId="0" borderId="1" xfId="0" applyFont="1" applyBorder="1" applyAlignment="1" applyProtection="1">
      <alignment horizontal="left" vertical="center" wrapText="1"/>
      <protection/>
    </xf>
    <xf numFmtId="0" fontId="19" fillId="0" borderId="0" xfId="0" applyFont="1" applyBorder="1" applyAlignment="1" applyProtection="1">
      <alignment horizontal="left" vertical="center" wrapText="1"/>
      <protection/>
    </xf>
    <xf numFmtId="0" fontId="19" fillId="0" borderId="76" xfId="0" applyFont="1" applyBorder="1" applyAlignment="1" applyProtection="1">
      <alignment horizontal="left" vertical="center" wrapText="1"/>
      <protection/>
    </xf>
    <xf numFmtId="0" fontId="50" fillId="0" borderId="1" xfId="0" applyFont="1" applyBorder="1" applyAlignment="1" applyProtection="1">
      <alignment horizontal="center" vertical="center"/>
      <protection/>
    </xf>
    <xf numFmtId="0" fontId="50" fillId="0" borderId="0" xfId="0" applyFont="1" applyBorder="1" applyAlignment="1" applyProtection="1">
      <alignment horizontal="center" vertical="center"/>
      <protection/>
    </xf>
    <xf numFmtId="0" fontId="50" fillId="0" borderId="93" xfId="0" applyFont="1" applyBorder="1" applyAlignment="1" applyProtection="1">
      <alignment horizontal="center" vertical="center"/>
      <protection/>
    </xf>
    <xf numFmtId="193" fontId="36" fillId="5" borderId="42" xfId="0" applyNumberFormat="1" applyFont="1" applyFill="1" applyBorder="1" applyAlignment="1" applyProtection="1">
      <alignment horizontal="center" vertical="center"/>
      <protection hidden="1"/>
    </xf>
    <xf numFmtId="193" fontId="36" fillId="5" borderId="44" xfId="0" applyNumberFormat="1"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xf>
    <xf numFmtId="201" fontId="36" fillId="5" borderId="42" xfId="0" applyNumberFormat="1" applyFont="1" applyFill="1" applyBorder="1" applyAlignment="1" applyProtection="1">
      <alignment horizontal="center" vertical="center"/>
      <protection hidden="1"/>
    </xf>
    <xf numFmtId="201" fontId="36" fillId="5" borderId="44" xfId="0" applyNumberFormat="1" applyFont="1" applyFill="1" applyBorder="1" applyAlignment="1" applyProtection="1">
      <alignment horizontal="center" vertical="center"/>
      <protection hidden="1"/>
    </xf>
    <xf numFmtId="0" fontId="23" fillId="0" borderId="1"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3" borderId="2" xfId="0" applyFont="1" applyFill="1" applyBorder="1" applyAlignment="1">
      <alignment horizontal="center" vertical="center" wrapText="1"/>
    </xf>
    <xf numFmtId="0" fontId="26" fillId="0" borderId="110" xfId="0" applyFont="1" applyFill="1" applyBorder="1" applyAlignment="1" applyProtection="1" quotePrefix="1">
      <alignment horizontal="center" vertical="center" wrapText="1"/>
      <protection/>
    </xf>
    <xf numFmtId="0" fontId="26" fillId="0" borderId="57" xfId="0" applyFont="1" applyFill="1" applyBorder="1" applyAlignment="1" applyProtection="1">
      <alignment horizontal="center" vertical="center" wrapText="1"/>
      <protection/>
    </xf>
    <xf numFmtId="0" fontId="26" fillId="0" borderId="111" xfId="0" applyFont="1" applyFill="1" applyBorder="1" applyAlignment="1" applyProtection="1">
      <alignment horizontal="center" vertical="center" wrapText="1"/>
      <protection/>
    </xf>
    <xf numFmtId="0" fontId="27" fillId="0" borderId="127" xfId="0" applyFont="1" applyFill="1" applyBorder="1" applyAlignment="1" applyProtection="1">
      <alignment horizontal="center" vertical="center"/>
      <protection/>
    </xf>
    <xf numFmtId="0" fontId="27" fillId="0" borderId="43" xfId="0" applyFont="1" applyFill="1" applyBorder="1" applyAlignment="1" applyProtection="1">
      <alignment horizontal="center" vertical="center"/>
      <protection/>
    </xf>
    <xf numFmtId="0" fontId="27" fillId="0" borderId="44" xfId="0" applyFont="1" applyFill="1" applyBorder="1" applyAlignment="1" applyProtection="1">
      <alignment horizontal="center" vertical="center"/>
      <protection/>
    </xf>
    <xf numFmtId="0" fontId="54" fillId="0" borderId="0" xfId="0" applyFont="1" applyBorder="1" applyAlignment="1" applyProtection="1">
      <alignment horizontal="left"/>
      <protection/>
    </xf>
    <xf numFmtId="0" fontId="54" fillId="0" borderId="76" xfId="0" applyFont="1" applyBorder="1" applyAlignment="1" applyProtection="1">
      <alignment horizontal="left"/>
      <protection/>
    </xf>
    <xf numFmtId="199" fontId="19" fillId="2" borderId="42" xfId="0" applyNumberFormat="1" applyFont="1" applyFill="1" applyBorder="1" applyAlignment="1" applyProtection="1">
      <alignment horizontal="center"/>
      <protection locked="0"/>
    </xf>
    <xf numFmtId="199" fontId="19" fillId="2" borderId="43" xfId="0" applyNumberFormat="1" applyFont="1" applyFill="1" applyBorder="1" applyAlignment="1" applyProtection="1" quotePrefix="1">
      <alignment horizontal="center"/>
      <protection locked="0"/>
    </xf>
    <xf numFmtId="199" fontId="19" fillId="2" borderId="44" xfId="0" applyNumberFormat="1" applyFont="1" applyFill="1" applyBorder="1" applyAlignment="1" applyProtection="1" quotePrefix="1">
      <alignment horizontal="center"/>
      <protection locked="0"/>
    </xf>
    <xf numFmtId="0" fontId="33" fillId="4" borderId="86" xfId="0" applyFont="1" applyFill="1" applyBorder="1" applyAlignment="1" applyProtection="1">
      <alignment horizontal="center" vertical="center"/>
      <protection/>
    </xf>
    <xf numFmtId="0" fontId="33" fillId="4" borderId="3" xfId="0" applyFont="1" applyFill="1" applyBorder="1" applyAlignment="1" applyProtection="1" quotePrefix="1">
      <alignment horizontal="center" vertical="center"/>
      <protection/>
    </xf>
    <xf numFmtId="0" fontId="33" fillId="4" borderId="80" xfId="0" applyFont="1" applyFill="1" applyBorder="1" applyAlignment="1" applyProtection="1" quotePrefix="1">
      <alignment horizontal="center" vertical="center"/>
      <protection/>
    </xf>
    <xf numFmtId="0" fontId="41" fillId="4" borderId="86" xfId="0" applyFont="1" applyFill="1" applyBorder="1" applyAlignment="1" applyProtection="1">
      <alignment horizontal="center"/>
      <protection/>
    </xf>
    <xf numFmtId="0" fontId="41" fillId="4" borderId="120" xfId="0" applyFont="1" applyFill="1" applyBorder="1" applyAlignment="1" applyProtection="1">
      <alignment horizontal="center"/>
      <protection/>
    </xf>
    <xf numFmtId="0" fontId="41" fillId="4" borderId="121" xfId="0" applyFont="1" applyFill="1" applyBorder="1" applyAlignment="1" applyProtection="1">
      <alignment horizontal="center"/>
      <protection/>
    </xf>
    <xf numFmtId="1" fontId="19" fillId="2" borderId="42" xfId="0" applyNumberFormat="1" applyFont="1" applyFill="1" applyBorder="1" applyAlignment="1" applyProtection="1">
      <alignment horizontal="center"/>
      <protection locked="0"/>
    </xf>
    <xf numFmtId="1" fontId="19" fillId="2" borderId="43" xfId="0" applyNumberFormat="1" applyFont="1" applyFill="1" applyBorder="1" applyAlignment="1" applyProtection="1">
      <alignment horizontal="center"/>
      <protection locked="0"/>
    </xf>
    <xf numFmtId="1" fontId="19" fillId="2" borderId="44" xfId="0" applyNumberFormat="1" applyFont="1" applyFill="1" applyBorder="1" applyAlignment="1" applyProtection="1">
      <alignment horizontal="center"/>
      <protection locked="0"/>
    </xf>
    <xf numFmtId="0" fontId="27" fillId="0" borderId="94" xfId="0" applyFont="1" applyBorder="1" applyAlignment="1" applyProtection="1" quotePrefix="1">
      <alignment horizontal="left" vertical="center" wrapText="1"/>
      <protection/>
    </xf>
    <xf numFmtId="0" fontId="26" fillId="0" borderId="12" xfId="0" applyFont="1" applyBorder="1" applyAlignment="1" applyProtection="1">
      <alignment horizontal="left" vertical="center" wrapText="1"/>
      <protection/>
    </xf>
    <xf numFmtId="0" fontId="26" fillId="0" borderId="56" xfId="0" applyFont="1" applyBorder="1" applyAlignment="1" applyProtection="1">
      <alignment horizontal="left" vertical="center" wrapText="1"/>
      <protection/>
    </xf>
    <xf numFmtId="0" fontId="26" fillId="0" borderId="75" xfId="0" applyFont="1" applyBorder="1" applyAlignment="1" applyProtection="1">
      <alignment horizontal="left" vertical="center" wrapText="1"/>
      <protection/>
    </xf>
    <xf numFmtId="0" fontId="26" fillId="0" borderId="0" xfId="0" applyFont="1" applyBorder="1" applyAlignment="1" applyProtection="1">
      <alignment horizontal="left" vertical="center" wrapText="1"/>
      <protection/>
    </xf>
    <xf numFmtId="0" fontId="26" fillId="0" borderId="41" xfId="0" applyFont="1" applyBorder="1" applyAlignment="1" applyProtection="1">
      <alignment horizontal="left" vertical="center" wrapText="1"/>
      <protection/>
    </xf>
    <xf numFmtId="0" fontId="26" fillId="0" borderId="95" xfId="0" applyFont="1" applyBorder="1" applyAlignment="1" applyProtection="1">
      <alignment horizontal="left" vertical="center" wrapText="1"/>
      <protection/>
    </xf>
    <xf numFmtId="0" fontId="26" fillId="0" borderId="47" xfId="0" applyFont="1" applyBorder="1" applyAlignment="1" applyProtection="1">
      <alignment horizontal="left" vertical="center" wrapText="1"/>
      <protection/>
    </xf>
    <xf numFmtId="0" fontId="26" fillId="0" borderId="79" xfId="0" applyFont="1" applyBorder="1" applyAlignment="1" applyProtection="1">
      <alignment horizontal="center" vertical="center" wrapText="1"/>
      <protection/>
    </xf>
    <xf numFmtId="0" fontId="26" fillId="0" borderId="57" xfId="0" applyFont="1" applyBorder="1" applyAlignment="1" applyProtection="1">
      <alignment horizontal="center" vertical="center" wrapText="1"/>
      <protection/>
    </xf>
    <xf numFmtId="0" fontId="26" fillId="0" borderId="85" xfId="0" applyFont="1" applyBorder="1" applyAlignment="1" applyProtection="1">
      <alignment horizontal="center" vertical="center" wrapText="1"/>
      <protection/>
    </xf>
    <xf numFmtId="0" fontId="26" fillId="0" borderId="75" xfId="0" applyFont="1" applyBorder="1" applyAlignment="1" applyProtection="1">
      <alignment horizontal="center" vertical="center" wrapText="1"/>
      <protection/>
    </xf>
    <xf numFmtId="0" fontId="26" fillId="0" borderId="0" xfId="0" applyFont="1" applyBorder="1" applyAlignment="1" applyProtection="1">
      <alignment horizontal="center" vertical="center" wrapText="1"/>
      <protection/>
    </xf>
    <xf numFmtId="0" fontId="26" fillId="0" borderId="76" xfId="0" applyFont="1" applyBorder="1" applyAlignment="1" applyProtection="1">
      <alignment horizontal="center" vertical="center" wrapText="1"/>
      <protection/>
    </xf>
    <xf numFmtId="0" fontId="26" fillId="0" borderId="124" xfId="0" applyFont="1" applyBorder="1" applyAlignment="1" applyProtection="1" quotePrefix="1">
      <alignment horizontal="left" vertical="center" wrapText="1"/>
      <protection/>
    </xf>
    <xf numFmtId="0" fontId="26" fillId="0" borderId="95" xfId="0" applyFont="1" applyBorder="1" applyAlignment="1" applyProtection="1" quotePrefix="1">
      <alignment horizontal="left" vertical="center" wrapText="1"/>
      <protection/>
    </xf>
    <xf numFmtId="0" fontId="26" fillId="0" borderId="47" xfId="0" applyFont="1" applyBorder="1" applyAlignment="1" applyProtection="1" quotePrefix="1">
      <alignment horizontal="left" vertical="center" wrapText="1"/>
      <protection/>
    </xf>
    <xf numFmtId="0" fontId="26" fillId="0" borderId="128" xfId="0" applyFont="1" applyBorder="1" applyAlignment="1" applyProtection="1" quotePrefix="1">
      <alignment horizontal="left" vertical="center" wrapText="1"/>
      <protection/>
    </xf>
    <xf numFmtId="0" fontId="26" fillId="0" borderId="108" xfId="0" applyFont="1" applyBorder="1" applyAlignment="1" applyProtection="1">
      <alignment horizontal="left" vertical="center" wrapText="1"/>
      <protection/>
    </xf>
    <xf numFmtId="0" fontId="26" fillId="0" borderId="48" xfId="0" applyFont="1" applyBorder="1" applyAlignment="1" applyProtection="1">
      <alignment horizontal="left" vertical="center" wrapText="1"/>
      <protection/>
    </xf>
    <xf numFmtId="0" fontId="29" fillId="0" borderId="2" xfId="0" applyFont="1" applyBorder="1" applyAlignment="1">
      <alignment horizontal="left" wrapText="1"/>
    </xf>
    <xf numFmtId="0" fontId="29" fillId="0" borderId="107" xfId="0" applyFont="1" applyBorder="1" applyAlignment="1">
      <alignment horizontal="left" wrapText="1"/>
    </xf>
    <xf numFmtId="0" fontId="29" fillId="0" borderId="108" xfId="0" applyFont="1" applyBorder="1" applyAlignment="1">
      <alignment horizontal="left" wrapText="1"/>
    </xf>
    <xf numFmtId="0" fontId="29" fillId="0" borderId="48" xfId="0" applyFont="1" applyBorder="1" applyAlignment="1">
      <alignment horizontal="left" wrapText="1"/>
    </xf>
    <xf numFmtId="0" fontId="29" fillId="0" borderId="109" xfId="0" applyFont="1" applyBorder="1" applyAlignment="1">
      <alignment horizontal="left" wrapText="1"/>
    </xf>
    <xf numFmtId="0" fontId="26" fillId="0" borderId="94" xfId="0" applyFont="1" applyBorder="1" applyAlignment="1" applyProtection="1">
      <alignment horizontal="left" wrapText="1"/>
      <protection/>
    </xf>
    <xf numFmtId="0" fontId="26" fillId="0" borderId="12" xfId="0" applyFont="1" applyBorder="1" applyAlignment="1" applyProtection="1">
      <alignment horizontal="left" wrapText="1"/>
      <protection/>
    </xf>
    <xf numFmtId="0" fontId="26" fillId="0" borderId="95" xfId="0" applyFont="1" applyBorder="1" applyAlignment="1" applyProtection="1">
      <alignment horizontal="left" wrapText="1"/>
      <protection/>
    </xf>
    <xf numFmtId="0" fontId="26" fillId="0" borderId="47" xfId="0" applyFont="1" applyBorder="1" applyAlignment="1" applyProtection="1">
      <alignment horizontal="left" wrapText="1"/>
      <protection/>
    </xf>
    <xf numFmtId="0" fontId="19" fillId="2" borderId="129" xfId="0" applyFont="1" applyFill="1" applyBorder="1" applyAlignment="1" applyProtection="1">
      <alignment horizontal="center"/>
      <protection locked="0"/>
    </xf>
    <xf numFmtId="0" fontId="57" fillId="0" borderId="1" xfId="0" applyFont="1" applyBorder="1" applyAlignment="1" applyProtection="1">
      <alignment horizontal="left" vertical="center" wrapText="1"/>
      <protection/>
    </xf>
    <xf numFmtId="0" fontId="58" fillId="0" borderId="0" xfId="0" applyFont="1" applyBorder="1" applyAlignment="1" applyProtection="1">
      <alignment horizontal="left" vertical="center" wrapText="1"/>
      <protection/>
    </xf>
    <xf numFmtId="0" fontId="58" fillId="0" borderId="93" xfId="0" applyFont="1" applyBorder="1" applyAlignment="1" applyProtection="1">
      <alignment horizontal="left" vertical="center" wrapText="1"/>
      <protection/>
    </xf>
    <xf numFmtId="0" fontId="58" fillId="0" borderId="1" xfId="0" applyFont="1" applyBorder="1" applyAlignment="1" applyProtection="1">
      <alignment horizontal="left" vertical="center" wrapText="1"/>
      <protection/>
    </xf>
    <xf numFmtId="0" fontId="33" fillId="4" borderId="122" xfId="0" applyFont="1" applyFill="1" applyBorder="1" applyAlignment="1" applyProtection="1" quotePrefix="1">
      <alignment horizontal="center" vertical="center"/>
      <protection/>
    </xf>
    <xf numFmtId="0" fontId="18" fillId="0" borderId="75" xfId="0" applyFont="1" applyBorder="1" applyAlignment="1" applyProtection="1">
      <alignment horizontal="left" vertical="top"/>
      <protection locked="0"/>
    </xf>
    <xf numFmtId="0" fontId="18" fillId="0" borderId="0" xfId="0" applyFont="1" applyBorder="1" applyAlignment="1" applyProtection="1">
      <alignment horizontal="left" vertical="top"/>
      <protection locked="0"/>
    </xf>
    <xf numFmtId="0" fontId="18" fillId="0" borderId="76" xfId="0" applyFont="1" applyBorder="1" applyAlignment="1" applyProtection="1">
      <alignment horizontal="left" vertical="top"/>
      <protection locked="0"/>
    </xf>
    <xf numFmtId="0" fontId="18" fillId="0" borderId="77" xfId="0" applyFont="1" applyBorder="1" applyAlignment="1" applyProtection="1">
      <alignment horizontal="left" vertical="top"/>
      <protection locked="0"/>
    </xf>
    <xf numFmtId="0" fontId="18" fillId="0" borderId="3" xfId="0" applyFont="1" applyBorder="1" applyAlignment="1" applyProtection="1">
      <alignment horizontal="left" vertical="top"/>
      <protection locked="0"/>
    </xf>
    <xf numFmtId="0" fontId="18" fillId="0" borderId="80" xfId="0" applyFont="1" applyBorder="1" applyAlignment="1" applyProtection="1">
      <alignment horizontal="left" vertical="top"/>
      <protection locked="0"/>
    </xf>
    <xf numFmtId="0" fontId="54" fillId="0" borderId="75" xfId="0" applyFont="1" applyBorder="1" applyAlignment="1" applyProtection="1">
      <alignment horizontal="center"/>
      <protection/>
    </xf>
    <xf numFmtId="0" fontId="54" fillId="0" borderId="0" xfId="0" applyFont="1" applyBorder="1" applyAlignment="1" applyProtection="1">
      <alignment horizontal="center"/>
      <protection/>
    </xf>
    <xf numFmtId="0" fontId="54" fillId="0" borderId="76" xfId="0" applyFont="1" applyBorder="1" applyAlignment="1" applyProtection="1">
      <alignment horizontal="center"/>
      <protection/>
    </xf>
    <xf numFmtId="0" fontId="19" fillId="0" borderId="110" xfId="0" applyFont="1" applyBorder="1" applyAlignment="1" applyProtection="1" quotePrefix="1">
      <alignment horizontal="center" vertical="center" wrapText="1"/>
      <protection/>
    </xf>
    <xf numFmtId="0" fontId="19" fillId="0" borderId="57" xfId="0" applyFont="1" applyBorder="1" applyAlignment="1" applyProtection="1" quotePrefix="1">
      <alignment horizontal="center" vertical="center" wrapText="1"/>
      <protection/>
    </xf>
    <xf numFmtId="0" fontId="19" fillId="0" borderId="111" xfId="0" applyFont="1" applyBorder="1" applyAlignment="1" applyProtection="1" quotePrefix="1">
      <alignment horizontal="center" vertical="center" wrapText="1"/>
      <protection/>
    </xf>
    <xf numFmtId="0" fontId="26" fillId="0" borderId="1" xfId="0" applyFont="1" applyFill="1" applyBorder="1" applyAlignment="1" applyProtection="1" quotePrefix="1">
      <alignment horizontal="center" vertical="center" wrapText="1"/>
      <protection/>
    </xf>
    <xf numFmtId="0" fontId="26" fillId="0" borderId="0" xfId="0" applyFont="1" applyFill="1" applyBorder="1" applyAlignment="1" applyProtection="1" quotePrefix="1">
      <alignment horizontal="center" vertical="center" wrapText="1"/>
      <protection/>
    </xf>
    <xf numFmtId="0" fontId="26" fillId="0" borderId="93" xfId="0" applyFont="1" applyFill="1" applyBorder="1" applyAlignment="1" applyProtection="1" quotePrefix="1">
      <alignment horizontal="center" vertical="center" wrapText="1"/>
      <protection/>
    </xf>
    <xf numFmtId="0" fontId="27" fillId="0" borderId="1"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26" fillId="0" borderId="93" xfId="0" applyFont="1" applyFill="1" applyBorder="1" applyAlignment="1" applyProtection="1">
      <alignment horizontal="center" vertical="center" wrapText="1"/>
      <protection/>
    </xf>
    <xf numFmtId="0" fontId="0" fillId="0" borderId="1" xfId="0" applyFont="1" applyBorder="1" applyAlignment="1" applyProtection="1">
      <alignment horizontal="center" vertical="top" wrapText="1"/>
      <protection locked="0"/>
    </xf>
    <xf numFmtId="0" fontId="0" fillId="0" borderId="0" xfId="0" applyFont="1" applyBorder="1" applyAlignment="1" applyProtection="1">
      <alignment horizontal="center" vertical="top" wrapText="1"/>
      <protection locked="0"/>
    </xf>
    <xf numFmtId="0" fontId="0" fillId="0" borderId="93" xfId="0" applyFont="1" applyBorder="1" applyAlignment="1" applyProtection="1">
      <alignment horizontal="center" vertical="top" wrapText="1"/>
      <protection locked="0"/>
    </xf>
    <xf numFmtId="0" fontId="26" fillId="0" borderId="1" xfId="0" applyFont="1" applyBorder="1" applyAlignment="1" applyProtection="1">
      <alignment horizontal="center" vertical="center" wrapText="1"/>
      <protection/>
    </xf>
    <xf numFmtId="0" fontId="26" fillId="0" borderId="93" xfId="0" applyFont="1" applyBorder="1" applyAlignment="1" applyProtection="1">
      <alignment horizontal="center" vertical="center" wrapText="1"/>
      <protection/>
    </xf>
    <xf numFmtId="0" fontId="20" fillId="0" borderId="1"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19" fillId="0" borderId="125" xfId="0" applyFont="1" applyBorder="1" applyAlignment="1" applyProtection="1">
      <alignment horizontal="center"/>
      <protection/>
    </xf>
    <xf numFmtId="0" fontId="19" fillId="0" borderId="45" xfId="0" applyFont="1" applyBorder="1" applyAlignment="1" applyProtection="1">
      <alignment horizontal="center"/>
      <protection/>
    </xf>
    <xf numFmtId="0" fontId="3" fillId="0" borderId="130" xfId="0" applyFont="1" applyFill="1" applyBorder="1" applyAlignment="1" applyProtection="1">
      <alignment horizontal="center" vertical="center"/>
      <protection hidden="1"/>
    </xf>
    <xf numFmtId="0" fontId="3" fillId="0" borderId="131" xfId="0" applyFont="1" applyFill="1" applyBorder="1" applyAlignment="1" applyProtection="1">
      <alignment horizontal="center" vertical="center"/>
      <protection hidden="1"/>
    </xf>
    <xf numFmtId="0" fontId="3" fillId="0" borderId="132" xfId="0" applyFont="1" applyFill="1" applyBorder="1" applyAlignment="1" applyProtection="1">
      <alignment horizontal="center" vertical="center"/>
      <protection hidden="1"/>
    </xf>
    <xf numFmtId="0" fontId="2" fillId="0" borderId="133" xfId="0" applyFont="1" applyFill="1" applyBorder="1" applyAlignment="1" applyProtection="1">
      <alignment horizontal="center" vertical="center" wrapText="1"/>
      <protection hidden="1"/>
    </xf>
    <xf numFmtId="0" fontId="2" fillId="0" borderId="11" xfId="0" applyFont="1" applyFill="1" applyBorder="1" applyAlignment="1" applyProtection="1">
      <alignment horizontal="center" vertical="center" wrapText="1"/>
      <protection hidden="1"/>
    </xf>
    <xf numFmtId="0" fontId="2" fillId="0" borderId="134" xfId="0" applyFont="1" applyFill="1" applyBorder="1" applyAlignment="1" applyProtection="1">
      <alignment horizontal="center" vertical="center" wrapText="1"/>
      <protection hidden="1"/>
    </xf>
    <xf numFmtId="0" fontId="0" fillId="0" borderId="135" xfId="0" applyFill="1" applyBorder="1" applyAlignment="1" applyProtection="1">
      <alignment horizontal="right"/>
      <protection hidden="1"/>
    </xf>
    <xf numFmtId="0" fontId="0" fillId="0" borderId="4" xfId="0" applyFill="1" applyBorder="1" applyAlignment="1" applyProtection="1">
      <alignment horizontal="right"/>
      <protection hidden="1"/>
    </xf>
    <xf numFmtId="0" fontId="0" fillId="0" borderId="105" xfId="0" applyFill="1" applyBorder="1" applyAlignment="1" applyProtection="1">
      <alignment horizontal="right"/>
      <protection hidden="1"/>
    </xf>
    <xf numFmtId="0" fontId="0" fillId="0" borderId="0" xfId="0" applyFill="1" applyBorder="1" applyAlignment="1" applyProtection="1">
      <alignment horizontal="right"/>
      <protection hidden="1"/>
    </xf>
    <xf numFmtId="0" fontId="0" fillId="0" borderId="0" xfId="0" applyAlignment="1" applyProtection="1">
      <alignment horizontal="left"/>
      <protection hidden="1"/>
    </xf>
    <xf numFmtId="0" fontId="0" fillId="0" borderId="6" xfId="0"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0" fillId="0" borderId="37" xfId="0" applyBorder="1" applyAlignment="1" applyProtection="1">
      <alignment horizontal="left"/>
      <protection hidden="1"/>
    </xf>
    <xf numFmtId="0" fontId="0" fillId="0" borderId="29" xfId="0" applyBorder="1" applyAlignment="1" applyProtection="1">
      <alignment horizontal="left"/>
      <protection hidden="1"/>
    </xf>
    <xf numFmtId="0" fontId="2" fillId="6" borderId="133" xfId="0" applyFont="1" applyFill="1" applyBorder="1" applyAlignment="1" applyProtection="1">
      <alignment horizontal="center" vertical="center" wrapText="1"/>
      <protection hidden="1"/>
    </xf>
    <xf numFmtId="0" fontId="2" fillId="6" borderId="11" xfId="0" applyFont="1" applyFill="1" applyBorder="1" applyAlignment="1" applyProtection="1">
      <alignment horizontal="center" vertical="center" wrapText="1"/>
      <protection hidden="1"/>
    </xf>
    <xf numFmtId="0" fontId="2" fillId="6" borderId="134" xfId="0" applyFont="1" applyFill="1" applyBorder="1" applyAlignment="1" applyProtection="1">
      <alignment horizontal="center" vertical="center" wrapText="1"/>
      <protection hidden="1"/>
    </xf>
    <xf numFmtId="0" fontId="2" fillId="6" borderId="133" xfId="0" applyFont="1" applyFill="1" applyBorder="1" applyAlignment="1" applyProtection="1">
      <alignment horizontal="center"/>
      <protection hidden="1"/>
    </xf>
    <xf numFmtId="0" fontId="2" fillId="6" borderId="11" xfId="0" applyFont="1" applyFill="1" applyBorder="1" applyAlignment="1" applyProtection="1">
      <alignment horizontal="center"/>
      <protection hidden="1"/>
    </xf>
    <xf numFmtId="0" fontId="2" fillId="6" borderId="134" xfId="0" applyFont="1" applyFill="1" applyBorder="1" applyAlignment="1" applyProtection="1">
      <alignment horizontal="center"/>
      <protection hidden="1"/>
    </xf>
    <xf numFmtId="0" fontId="9" fillId="0" borderId="136" xfId="0" applyFont="1" applyBorder="1" applyAlignment="1" applyProtection="1">
      <alignment horizontal="center"/>
      <protection hidden="1"/>
    </xf>
    <xf numFmtId="0" fontId="9" fillId="0" borderId="137" xfId="0" applyFont="1" applyBorder="1" applyAlignment="1" applyProtection="1">
      <alignment horizontal="center"/>
      <protection hidden="1"/>
    </xf>
    <xf numFmtId="0" fontId="9" fillId="0" borderId="138" xfId="0" applyFont="1" applyBorder="1" applyAlignment="1" applyProtection="1">
      <alignment horizontal="center"/>
      <protection hidden="1"/>
    </xf>
    <xf numFmtId="0" fontId="0" fillId="0" borderId="5" xfId="0" applyBorder="1" applyAlignment="1" applyProtection="1">
      <alignment horizontal="center" vertical="center" wrapText="1"/>
      <protection hidden="1"/>
    </xf>
    <xf numFmtId="0" fontId="0" fillId="0" borderId="5" xfId="0" applyBorder="1" applyAlignment="1" applyProtection="1">
      <alignment horizontal="left"/>
      <protection hidden="1"/>
    </xf>
    <xf numFmtId="0" fontId="0" fillId="0" borderId="6" xfId="0" applyBorder="1" applyAlignment="1" applyProtection="1">
      <alignment horizontal="left"/>
      <protection hidden="1"/>
    </xf>
    <xf numFmtId="0" fontId="0" fillId="0" borderId="87" xfId="0" applyBorder="1" applyAlignment="1" applyProtection="1">
      <alignment horizontal="center"/>
      <protection hidden="1"/>
    </xf>
    <xf numFmtId="0" fontId="0" fillId="0" borderId="139" xfId="0" applyBorder="1" applyAlignment="1" applyProtection="1">
      <alignment horizontal="center"/>
      <protection hidden="1"/>
    </xf>
    <xf numFmtId="0" fontId="0" fillId="0" borderId="88" xfId="0" applyBorder="1" applyAlignment="1" applyProtection="1">
      <alignment horizontal="center"/>
      <protection hidden="1"/>
    </xf>
    <xf numFmtId="0" fontId="2" fillId="0" borderId="0" xfId="0" applyFont="1" applyAlignment="1" applyProtection="1">
      <alignment horizontal="center" vertical="center" wrapText="1"/>
      <protection hidden="1"/>
    </xf>
    <xf numFmtId="0" fontId="14" fillId="4" borderId="92" xfId="0" applyFont="1" applyFill="1" applyBorder="1" applyAlignment="1" applyProtection="1">
      <alignment horizontal="center" vertical="center" wrapText="1"/>
      <protection hidden="1"/>
    </xf>
    <xf numFmtId="0" fontId="14" fillId="4" borderId="36" xfId="0" applyFont="1" applyFill="1" applyBorder="1" applyAlignment="1" applyProtection="1">
      <alignment horizontal="center" vertical="center" wrapText="1"/>
      <protection hidden="1"/>
    </xf>
    <xf numFmtId="0" fontId="14" fillId="4" borderId="38" xfId="0" applyFont="1" applyFill="1" applyBorder="1" applyAlignment="1" applyProtection="1">
      <alignment horizontal="center" vertical="center" wrapText="1"/>
      <protection hidden="1"/>
    </xf>
    <xf numFmtId="0" fontId="2" fillId="4" borderId="88" xfId="0" applyFont="1" applyFill="1" applyBorder="1" applyAlignment="1" applyProtection="1">
      <alignment horizontal="center" vertical="center" wrapText="1"/>
      <protection hidden="1"/>
    </xf>
    <xf numFmtId="0" fontId="2" fillId="4" borderId="7" xfId="0" applyFont="1" applyFill="1" applyBorder="1" applyAlignment="1" applyProtection="1">
      <alignment horizontal="center" vertical="center" wrapText="1"/>
      <protection hidden="1"/>
    </xf>
    <xf numFmtId="0" fontId="2" fillId="4" borderId="140" xfId="0" applyFont="1" applyFill="1" applyBorder="1" applyAlignment="1" applyProtection="1">
      <alignment horizontal="center" vertical="center" wrapText="1"/>
      <protection hidden="1"/>
    </xf>
    <xf numFmtId="0" fontId="2" fillId="4" borderId="87" xfId="0" applyFont="1" applyFill="1" applyBorder="1" applyAlignment="1" applyProtection="1">
      <alignment horizontal="center" vertical="center" wrapText="1"/>
      <protection hidden="1"/>
    </xf>
    <xf numFmtId="0" fontId="2" fillId="4" borderId="5" xfId="0" applyFont="1" applyFill="1" applyBorder="1" applyAlignment="1" applyProtection="1">
      <alignment horizontal="center" vertical="center" wrapText="1"/>
      <protection hidden="1"/>
    </xf>
    <xf numFmtId="0" fontId="2" fillId="4" borderId="8" xfId="0" applyFont="1" applyFill="1" applyBorder="1" applyAlignment="1" applyProtection="1">
      <alignment horizontal="center" vertical="center" wrapText="1"/>
      <protection hidden="1"/>
    </xf>
    <xf numFmtId="0" fontId="9" fillId="0" borderId="1" xfId="0" applyFont="1" applyBorder="1" applyAlignment="1" applyProtection="1">
      <alignment horizontal="center"/>
      <protection hidden="1"/>
    </xf>
    <xf numFmtId="0" fontId="9" fillId="0" borderId="0" xfId="0" applyFont="1" applyBorder="1" applyAlignment="1" applyProtection="1">
      <alignment horizontal="center"/>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2">
    <dxf>
      <font>
        <color rgb="FFFFFFFF"/>
      </font>
      <border/>
    </dxf>
    <dxf>
      <font>
        <b/>
        <i val="0"/>
        <color rgb="FF00FF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ville.montreal.qc.ca/sel/sypre-consultation/afficherpdf?idDoc=28&amp;typeDoc=1" TargetMode="Externa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tabColor indexed="13"/>
  </sheetPr>
  <dimension ref="A1:AK344"/>
  <sheetViews>
    <sheetView showGridLines="0" tabSelected="1" view="pageBreakPreview" zoomScale="85" zoomScaleNormal="85" zoomScaleSheetLayoutView="85" workbookViewId="0" topLeftCell="A1">
      <selection activeCell="A25" sqref="A25:B25"/>
    </sheetView>
  </sheetViews>
  <sheetFormatPr defaultColWidth="11.421875" defaultRowHeight="12.75"/>
  <cols>
    <col min="1" max="8" width="15.7109375" style="8" customWidth="1"/>
    <col min="9" max="11" width="4.7109375" style="8" customWidth="1"/>
    <col min="12" max="12" width="9.00390625" style="8" customWidth="1"/>
    <col min="13" max="13" width="3.57421875" style="8" customWidth="1"/>
    <col min="14" max="14" width="17.421875" style="8" customWidth="1"/>
    <col min="15" max="16384" width="11.421875" style="8" customWidth="1"/>
  </cols>
  <sheetData>
    <row r="1" spans="1:12" s="318" customFormat="1" ht="90" customHeight="1" thickBot="1">
      <c r="A1" s="439" t="s">
        <v>224</v>
      </c>
      <c r="B1" s="440"/>
      <c r="C1" s="440"/>
      <c r="D1" s="440"/>
      <c r="E1" s="440"/>
      <c r="F1" s="440"/>
      <c r="G1" s="440"/>
      <c r="H1" s="440"/>
      <c r="I1" s="440"/>
      <c r="J1" s="440"/>
      <c r="K1" s="440"/>
      <c r="L1" s="441"/>
    </row>
    <row r="2" spans="1:12" ht="69" customHeight="1">
      <c r="A2" s="456" t="s">
        <v>213</v>
      </c>
      <c r="B2" s="457"/>
      <c r="C2" s="457"/>
      <c r="D2" s="457"/>
      <c r="E2" s="457"/>
      <c r="F2" s="457"/>
      <c r="G2" s="457"/>
      <c r="H2" s="457"/>
      <c r="I2" s="457"/>
      <c r="J2" s="457"/>
      <c r="K2" s="457"/>
      <c r="L2" s="458"/>
    </row>
    <row r="3" spans="1:12" ht="32.25" customHeight="1">
      <c r="A3" s="453" t="s">
        <v>225</v>
      </c>
      <c r="B3" s="454"/>
      <c r="C3" s="454"/>
      <c r="D3" s="454"/>
      <c r="E3" s="454"/>
      <c r="F3" s="454"/>
      <c r="G3" s="454"/>
      <c r="H3" s="454"/>
      <c r="I3" s="454"/>
      <c r="J3" s="454"/>
      <c r="K3" s="454"/>
      <c r="L3" s="455"/>
    </row>
    <row r="4" spans="1:14" ht="33.75" customHeight="1">
      <c r="A4" s="459" t="s">
        <v>152</v>
      </c>
      <c r="B4" s="460"/>
      <c r="C4" s="460"/>
      <c r="D4" s="460"/>
      <c r="E4" s="460"/>
      <c r="F4" s="460"/>
      <c r="G4" s="460"/>
      <c r="H4" s="460"/>
      <c r="I4" s="460"/>
      <c r="J4" s="460"/>
      <c r="K4" s="460"/>
      <c r="L4" s="461"/>
      <c r="N4" s="242"/>
    </row>
    <row r="5" spans="1:14" ht="14.25" customHeight="1">
      <c r="A5" s="322"/>
      <c r="B5" s="323"/>
      <c r="C5" s="323"/>
      <c r="D5" s="323"/>
      <c r="E5" s="323"/>
      <c r="F5" s="323"/>
      <c r="G5" s="323"/>
      <c r="H5" s="323"/>
      <c r="I5" s="323"/>
      <c r="J5" s="323"/>
      <c r="K5" s="323"/>
      <c r="L5" s="339"/>
      <c r="N5" s="242"/>
    </row>
    <row r="6" spans="1:15" s="259" customFormat="1" ht="54.75" customHeight="1">
      <c r="A6" s="563" t="s">
        <v>214</v>
      </c>
      <c r="B6" s="564"/>
      <c r="C6" s="564"/>
      <c r="D6" s="564"/>
      <c r="E6" s="564"/>
      <c r="F6" s="564"/>
      <c r="G6" s="564"/>
      <c r="H6" s="564"/>
      <c r="I6" s="564"/>
      <c r="J6" s="564"/>
      <c r="K6" s="564"/>
      <c r="L6" s="565"/>
      <c r="N6" s="239"/>
      <c r="O6" s="239"/>
    </row>
    <row r="7" spans="1:15" s="259" customFormat="1" ht="23.25" customHeight="1">
      <c r="A7" s="566" t="s">
        <v>173</v>
      </c>
      <c r="B7" s="567"/>
      <c r="C7" s="567"/>
      <c r="D7" s="567"/>
      <c r="E7" s="567"/>
      <c r="F7" s="567"/>
      <c r="G7" s="567"/>
      <c r="H7" s="567"/>
      <c r="I7" s="567"/>
      <c r="J7" s="567"/>
      <c r="K7" s="567"/>
      <c r="L7" s="568"/>
      <c r="N7" s="239"/>
      <c r="O7" s="239"/>
    </row>
    <row r="8" spans="1:12" ht="44.25" customHeight="1">
      <c r="A8" s="572" t="s">
        <v>3</v>
      </c>
      <c r="B8" s="528"/>
      <c r="C8" s="528"/>
      <c r="D8" s="528"/>
      <c r="E8" s="528"/>
      <c r="F8" s="528"/>
      <c r="G8" s="528"/>
      <c r="H8" s="528"/>
      <c r="I8" s="528"/>
      <c r="J8" s="528"/>
      <c r="K8" s="528"/>
      <c r="L8" s="573"/>
    </row>
    <row r="9" spans="1:14" ht="14.25" customHeight="1" thickBot="1">
      <c r="A9" s="340"/>
      <c r="B9" s="341"/>
      <c r="C9" s="341"/>
      <c r="D9" s="341"/>
      <c r="E9" s="341"/>
      <c r="F9" s="341"/>
      <c r="G9" s="341"/>
      <c r="H9" s="341"/>
      <c r="I9" s="341"/>
      <c r="J9" s="341"/>
      <c r="K9" s="341"/>
      <c r="L9" s="342"/>
      <c r="N9" s="242"/>
    </row>
    <row r="10" spans="1:12" s="319" customFormat="1" ht="30" customHeight="1" thickBot="1">
      <c r="A10" s="407" t="s">
        <v>158</v>
      </c>
      <c r="B10" s="408"/>
      <c r="C10" s="408"/>
      <c r="D10" s="408"/>
      <c r="E10" s="408"/>
      <c r="F10" s="408"/>
      <c r="G10" s="408"/>
      <c r="H10" s="408"/>
      <c r="I10" s="408"/>
      <c r="J10" s="408"/>
      <c r="K10" s="408"/>
      <c r="L10" s="550"/>
    </row>
    <row r="11" spans="1:12" ht="52.5" customHeight="1">
      <c r="A11" s="560" t="s">
        <v>153</v>
      </c>
      <c r="B11" s="561"/>
      <c r="C11" s="561"/>
      <c r="D11" s="561"/>
      <c r="E11" s="561"/>
      <c r="F11" s="561"/>
      <c r="G11" s="561"/>
      <c r="H11" s="561"/>
      <c r="I11" s="561"/>
      <c r="J11" s="561"/>
      <c r="K11" s="561"/>
      <c r="L11" s="562"/>
    </row>
    <row r="12" spans="1:16" ht="19.5" customHeight="1">
      <c r="A12" s="116"/>
      <c r="B12" s="19"/>
      <c r="C12" s="19"/>
      <c r="D12" s="19"/>
      <c r="E12" s="19"/>
      <c r="F12" s="19"/>
      <c r="G12" s="19"/>
      <c r="H12" s="19"/>
      <c r="I12" s="19" t="s">
        <v>53</v>
      </c>
      <c r="J12" s="19" t="s">
        <v>54</v>
      </c>
      <c r="K12" s="19"/>
      <c r="L12" s="324"/>
      <c r="N12" s="19"/>
      <c r="O12" s="19"/>
      <c r="P12" s="19"/>
    </row>
    <row r="13" spans="1:16" ht="19.5" customHeight="1">
      <c r="A13" s="197" t="s">
        <v>145</v>
      </c>
      <c r="B13" s="19"/>
      <c r="C13" s="19"/>
      <c r="D13" s="19"/>
      <c r="E13" s="19"/>
      <c r="F13" s="19"/>
      <c r="G13" s="19"/>
      <c r="H13" s="19"/>
      <c r="I13" s="117"/>
      <c r="J13" s="118"/>
      <c r="K13" s="118"/>
      <c r="L13" s="325"/>
      <c r="N13" s="19"/>
      <c r="O13" s="244"/>
      <c r="P13" s="19"/>
    </row>
    <row r="14" spans="1:16" ht="9.75" customHeight="1">
      <c r="A14" s="197"/>
      <c r="B14" s="19"/>
      <c r="C14" s="19"/>
      <c r="D14" s="19"/>
      <c r="E14" s="19"/>
      <c r="F14" s="19"/>
      <c r="G14" s="19"/>
      <c r="H14" s="19"/>
      <c r="I14" s="211"/>
      <c r="J14" s="211"/>
      <c r="K14" s="211"/>
      <c r="L14" s="326"/>
      <c r="N14" s="19"/>
      <c r="O14" s="244"/>
      <c r="P14" s="19"/>
    </row>
    <row r="15" spans="1:16" ht="25.5" customHeight="1">
      <c r="A15" s="493" t="s">
        <v>133</v>
      </c>
      <c r="B15" s="494"/>
      <c r="C15" s="494"/>
      <c r="D15" s="19"/>
      <c r="E15" s="19"/>
      <c r="F15" s="19"/>
      <c r="G15" s="19"/>
      <c r="H15" s="19"/>
      <c r="I15" s="119"/>
      <c r="J15" s="119"/>
      <c r="K15" s="119"/>
      <c r="L15" s="328"/>
      <c r="N15" s="19"/>
      <c r="O15" s="244"/>
      <c r="P15" s="19"/>
    </row>
    <row r="16" spans="1:16" s="245" customFormat="1" ht="19.5" customHeight="1">
      <c r="A16" s="329" t="s">
        <v>138</v>
      </c>
      <c r="B16" s="120"/>
      <c r="C16" s="120"/>
      <c r="D16" s="237"/>
      <c r="E16" s="120" t="s">
        <v>137</v>
      </c>
      <c r="F16" s="120"/>
      <c r="G16" s="120"/>
      <c r="H16" s="237"/>
      <c r="I16" s="121"/>
      <c r="J16" s="121"/>
      <c r="K16" s="121"/>
      <c r="L16" s="330"/>
      <c r="N16" s="19"/>
      <c r="O16" s="244"/>
      <c r="P16" s="121"/>
    </row>
    <row r="17" spans="1:16" s="245" customFormat="1" ht="19.5" customHeight="1">
      <c r="A17" s="329" t="s">
        <v>139</v>
      </c>
      <c r="B17" s="120"/>
      <c r="C17" s="120"/>
      <c r="D17" s="237"/>
      <c r="E17" s="120" t="s">
        <v>142</v>
      </c>
      <c r="F17" s="120"/>
      <c r="G17" s="120"/>
      <c r="H17" s="237"/>
      <c r="I17" s="121"/>
      <c r="J17" s="121"/>
      <c r="K17" s="121"/>
      <c r="L17" s="330"/>
      <c r="N17" s="19"/>
      <c r="O17" s="244"/>
      <c r="P17" s="121"/>
    </row>
    <row r="18" spans="1:16" s="245" customFormat="1" ht="19.5" customHeight="1">
      <c r="A18" s="329" t="s">
        <v>140</v>
      </c>
      <c r="B18" s="120"/>
      <c r="C18" s="120"/>
      <c r="D18" s="237"/>
      <c r="E18" s="120" t="s">
        <v>56</v>
      </c>
      <c r="F18" s="120"/>
      <c r="G18" s="120"/>
      <c r="H18" s="237"/>
      <c r="I18" s="121"/>
      <c r="J18" s="121"/>
      <c r="K18" s="121"/>
      <c r="L18" s="330"/>
      <c r="N18" s="19"/>
      <c r="O18" s="244"/>
      <c r="P18" s="121"/>
    </row>
    <row r="19" spans="1:16" s="245" customFormat="1" ht="19.5" customHeight="1">
      <c r="A19" s="329" t="s">
        <v>141</v>
      </c>
      <c r="B19" s="120"/>
      <c r="C19" s="120"/>
      <c r="D19" s="237"/>
      <c r="E19" s="120" t="s">
        <v>143</v>
      </c>
      <c r="F19" s="120"/>
      <c r="G19" s="120"/>
      <c r="H19" s="237"/>
      <c r="I19" s="121"/>
      <c r="J19" s="121"/>
      <c r="K19" s="121"/>
      <c r="L19" s="330"/>
      <c r="N19" s="19"/>
      <c r="O19" s="244"/>
      <c r="P19" s="121"/>
    </row>
    <row r="20" spans="1:16" s="245" customFormat="1" ht="19.5" customHeight="1">
      <c r="A20" s="329" t="s">
        <v>57</v>
      </c>
      <c r="B20" s="120"/>
      <c r="C20" s="120"/>
      <c r="D20" s="237"/>
      <c r="E20" s="120"/>
      <c r="F20" s="120"/>
      <c r="G20" s="120"/>
      <c r="H20" s="208"/>
      <c r="I20" s="121"/>
      <c r="J20" s="121"/>
      <c r="K20" s="121"/>
      <c r="L20" s="330"/>
      <c r="N20" s="19"/>
      <c r="O20" s="244"/>
      <c r="P20" s="121"/>
    </row>
    <row r="21" spans="1:16" ht="9" customHeight="1">
      <c r="A21" s="116"/>
      <c r="B21" s="19"/>
      <c r="C21" s="19"/>
      <c r="D21" s="19"/>
      <c r="E21" s="19"/>
      <c r="F21" s="19"/>
      <c r="G21" s="19"/>
      <c r="H21" s="19"/>
      <c r="I21" s="19"/>
      <c r="J21" s="19"/>
      <c r="K21" s="19"/>
      <c r="L21" s="328"/>
      <c r="N21" s="19"/>
      <c r="O21" s="244"/>
      <c r="P21" s="19"/>
    </row>
    <row r="22" spans="1:14" ht="19.5" customHeight="1">
      <c r="A22" s="294" t="s">
        <v>204</v>
      </c>
      <c r="B22" s="295"/>
      <c r="C22" s="295"/>
      <c r="D22" s="247"/>
      <c r="E22" s="170"/>
      <c r="F22" s="170"/>
      <c r="G22" s="170"/>
      <c r="H22" s="170"/>
      <c r="I22" s="170"/>
      <c r="J22" s="170"/>
      <c r="K22" s="170"/>
      <c r="L22" s="328"/>
      <c r="N22" s="211"/>
    </row>
    <row r="23" spans="1:14" ht="8.25" customHeight="1">
      <c r="A23" s="331"/>
      <c r="B23" s="115"/>
      <c r="C23" s="115"/>
      <c r="D23" s="170"/>
      <c r="E23" s="170"/>
      <c r="F23" s="170"/>
      <c r="G23" s="170"/>
      <c r="H23" s="170"/>
      <c r="I23" s="170"/>
      <c r="J23" s="170"/>
      <c r="K23" s="170"/>
      <c r="L23" s="328"/>
      <c r="N23" s="211"/>
    </row>
    <row r="24" spans="1:22" s="246" customFormat="1" ht="19.5" customHeight="1">
      <c r="A24" s="576" t="s">
        <v>103</v>
      </c>
      <c r="B24" s="577"/>
      <c r="C24" s="122" t="s">
        <v>104</v>
      </c>
      <c r="D24" s="275"/>
      <c r="E24" s="398" t="s">
        <v>105</v>
      </c>
      <c r="F24" s="398"/>
      <c r="G24" s="276"/>
      <c r="H24" s="123" t="s">
        <v>106</v>
      </c>
      <c r="I24" s="397" t="s">
        <v>107</v>
      </c>
      <c r="J24" s="398"/>
      <c r="K24" s="399"/>
      <c r="L24" s="332"/>
      <c r="N24" s="247"/>
      <c r="V24" s="172"/>
    </row>
    <row r="25" spans="1:12" s="249" customFormat="1" ht="19.5" customHeight="1">
      <c r="A25" s="451"/>
      <c r="B25" s="452"/>
      <c r="C25" s="124"/>
      <c r="D25" s="545"/>
      <c r="E25" s="545"/>
      <c r="F25" s="545"/>
      <c r="G25" s="545"/>
      <c r="H25" s="125"/>
      <c r="I25" s="400"/>
      <c r="J25" s="400"/>
      <c r="K25" s="400"/>
      <c r="L25" s="333"/>
    </row>
    <row r="26" spans="1:12" s="251" customFormat="1" ht="25.5" customHeight="1">
      <c r="A26" s="126"/>
      <c r="B26" s="127"/>
      <c r="C26" s="305" t="s">
        <v>136</v>
      </c>
      <c r="D26" s="495" t="s">
        <v>135</v>
      </c>
      <c r="E26" s="495"/>
      <c r="F26" s="495"/>
      <c r="G26" s="495"/>
      <c r="H26" s="128"/>
      <c r="I26" s="128"/>
      <c r="J26" s="128"/>
      <c r="K26" s="128"/>
      <c r="L26" s="334"/>
    </row>
    <row r="27" spans="1:14" ht="19.5" customHeight="1">
      <c r="A27" s="10"/>
      <c r="B27" s="19"/>
      <c r="C27" s="19"/>
      <c r="D27" s="19"/>
      <c r="E27" s="19"/>
      <c r="F27" s="19"/>
      <c r="G27" s="19"/>
      <c r="H27" s="19"/>
      <c r="I27" s="19" t="s">
        <v>53</v>
      </c>
      <c r="J27" s="19" t="s">
        <v>54</v>
      </c>
      <c r="K27" s="19"/>
      <c r="L27" s="328"/>
      <c r="N27" s="211"/>
    </row>
    <row r="28" spans="1:14" ht="19.5" customHeight="1">
      <c r="A28" s="197" t="s">
        <v>240</v>
      </c>
      <c r="B28" s="19"/>
      <c r="C28" s="19"/>
      <c r="D28" s="19"/>
      <c r="E28" s="19"/>
      <c r="F28" s="19"/>
      <c r="G28" s="129"/>
      <c r="H28" s="19"/>
      <c r="I28" s="130"/>
      <c r="J28" s="130"/>
      <c r="K28" s="130"/>
      <c r="L28" s="335"/>
      <c r="N28" s="19"/>
    </row>
    <row r="29" spans="1:12" ht="23.25" customHeight="1">
      <c r="A29" s="546" t="s">
        <v>241</v>
      </c>
      <c r="B29" s="547"/>
      <c r="C29" s="547"/>
      <c r="D29" s="547"/>
      <c r="E29" s="547"/>
      <c r="F29" s="547"/>
      <c r="G29" s="547"/>
      <c r="H29" s="547"/>
      <c r="I29" s="547"/>
      <c r="J29" s="547"/>
      <c r="K29" s="547"/>
      <c r="L29" s="548"/>
    </row>
    <row r="30" spans="1:12" ht="19.5" customHeight="1">
      <c r="A30" s="549"/>
      <c r="B30" s="547"/>
      <c r="C30" s="547"/>
      <c r="D30" s="547"/>
      <c r="E30" s="547"/>
      <c r="F30" s="547"/>
      <c r="G30" s="547"/>
      <c r="H30" s="547"/>
      <c r="I30" s="547"/>
      <c r="J30" s="547"/>
      <c r="K30" s="547"/>
      <c r="L30" s="548"/>
    </row>
    <row r="31" spans="1:12" ht="13.5" customHeight="1" thickBot="1">
      <c r="A31" s="336"/>
      <c r="B31" s="22"/>
      <c r="C31" s="337"/>
      <c r="D31" s="22"/>
      <c r="E31" s="22"/>
      <c r="F31" s="22"/>
      <c r="G31" s="22"/>
      <c r="H31" s="22"/>
      <c r="I31" s="22"/>
      <c r="J31" s="22"/>
      <c r="K31" s="22"/>
      <c r="L31" s="338"/>
    </row>
    <row r="32" spans="1:15" s="319" customFormat="1" ht="30" customHeight="1" thickBot="1">
      <c r="A32" s="407" t="s">
        <v>206</v>
      </c>
      <c r="B32" s="408"/>
      <c r="C32" s="408"/>
      <c r="D32" s="408"/>
      <c r="E32" s="408"/>
      <c r="F32" s="408"/>
      <c r="G32" s="408"/>
      <c r="H32" s="408"/>
      <c r="I32" s="408"/>
      <c r="J32" s="408"/>
      <c r="K32" s="408"/>
      <c r="L32" s="409"/>
      <c r="N32" s="138"/>
      <c r="O32" s="138"/>
    </row>
    <row r="33" spans="1:15" ht="19.5" customHeight="1">
      <c r="A33" s="385" t="s">
        <v>205</v>
      </c>
      <c r="B33" s="386"/>
      <c r="C33" s="386"/>
      <c r="D33" s="386"/>
      <c r="E33" s="386"/>
      <c r="F33" s="386"/>
      <c r="G33" s="386"/>
      <c r="H33" s="386"/>
      <c r="I33" s="386"/>
      <c r="J33" s="386"/>
      <c r="K33" s="386"/>
      <c r="L33" s="387"/>
      <c r="N33" s="19"/>
      <c r="O33" s="19"/>
    </row>
    <row r="34" spans="1:15" ht="19.5" customHeight="1">
      <c r="A34" s="569"/>
      <c r="B34" s="570"/>
      <c r="C34" s="570"/>
      <c r="D34" s="570"/>
      <c r="E34" s="570"/>
      <c r="F34" s="570"/>
      <c r="G34" s="570"/>
      <c r="H34" s="570"/>
      <c r="I34" s="570"/>
      <c r="J34" s="570"/>
      <c r="K34" s="570"/>
      <c r="L34" s="571"/>
      <c r="N34" s="19"/>
      <c r="O34" s="19"/>
    </row>
    <row r="35" spans="1:15" ht="19.5" customHeight="1">
      <c r="A35" s="569"/>
      <c r="B35" s="570"/>
      <c r="C35" s="570"/>
      <c r="D35" s="570"/>
      <c r="E35" s="570"/>
      <c r="F35" s="570"/>
      <c r="G35" s="570"/>
      <c r="H35" s="570"/>
      <c r="I35" s="570"/>
      <c r="J35" s="570"/>
      <c r="K35" s="570"/>
      <c r="L35" s="571"/>
      <c r="N35" s="19"/>
      <c r="O35" s="19"/>
    </row>
    <row r="36" spans="1:15" ht="19.5" customHeight="1">
      <c r="A36" s="569"/>
      <c r="B36" s="570"/>
      <c r="C36" s="570"/>
      <c r="D36" s="570"/>
      <c r="E36" s="570"/>
      <c r="F36" s="570"/>
      <c r="G36" s="570"/>
      <c r="H36" s="570"/>
      <c r="I36" s="570"/>
      <c r="J36" s="570"/>
      <c r="K36" s="570"/>
      <c r="L36" s="571"/>
      <c r="N36" s="19"/>
      <c r="O36" s="19"/>
    </row>
    <row r="37" spans="1:15" ht="19.5" customHeight="1">
      <c r="A37" s="569"/>
      <c r="B37" s="570"/>
      <c r="C37" s="570"/>
      <c r="D37" s="570"/>
      <c r="E37" s="570"/>
      <c r="F37" s="570"/>
      <c r="G37" s="570"/>
      <c r="H37" s="570"/>
      <c r="I37" s="570"/>
      <c r="J37" s="570"/>
      <c r="K37" s="570"/>
      <c r="L37" s="571"/>
      <c r="N37" s="19"/>
      <c r="O37" s="19"/>
    </row>
    <row r="38" spans="1:15" ht="19.5" customHeight="1">
      <c r="A38" s="569"/>
      <c r="B38" s="570"/>
      <c r="C38" s="570"/>
      <c r="D38" s="570"/>
      <c r="E38" s="570"/>
      <c r="F38" s="570"/>
      <c r="G38" s="570"/>
      <c r="H38" s="570"/>
      <c r="I38" s="570"/>
      <c r="J38" s="570"/>
      <c r="K38" s="570"/>
      <c r="L38" s="571"/>
      <c r="N38" s="19"/>
      <c r="O38" s="19"/>
    </row>
    <row r="39" spans="1:15" ht="19.5" customHeight="1">
      <c r="A39" s="569"/>
      <c r="B39" s="570"/>
      <c r="C39" s="570"/>
      <c r="D39" s="570"/>
      <c r="E39" s="570"/>
      <c r="F39" s="570"/>
      <c r="G39" s="570"/>
      <c r="H39" s="570"/>
      <c r="I39" s="570"/>
      <c r="J39" s="570"/>
      <c r="K39" s="570"/>
      <c r="L39" s="571"/>
      <c r="N39" s="19"/>
      <c r="O39" s="19"/>
    </row>
    <row r="40" spans="1:15" ht="19.5" customHeight="1">
      <c r="A40" s="569"/>
      <c r="B40" s="570"/>
      <c r="C40" s="570"/>
      <c r="D40" s="570"/>
      <c r="E40" s="570"/>
      <c r="F40" s="570"/>
      <c r="G40" s="570"/>
      <c r="H40" s="570"/>
      <c r="I40" s="570"/>
      <c r="J40" s="570"/>
      <c r="K40" s="570"/>
      <c r="L40" s="571"/>
      <c r="N40" s="19"/>
      <c r="O40" s="19"/>
    </row>
    <row r="41" spans="1:15" ht="19.5" customHeight="1">
      <c r="A41" s="569"/>
      <c r="B41" s="570"/>
      <c r="C41" s="570"/>
      <c r="D41" s="570"/>
      <c r="E41" s="570"/>
      <c r="F41" s="570"/>
      <c r="G41" s="570"/>
      <c r="H41" s="570"/>
      <c r="I41" s="570"/>
      <c r="J41" s="570"/>
      <c r="K41" s="570"/>
      <c r="L41" s="571"/>
      <c r="N41" s="19"/>
      <c r="O41" s="19"/>
    </row>
    <row r="42" spans="1:15" ht="19.5" customHeight="1">
      <c r="A42" s="569"/>
      <c r="B42" s="570"/>
      <c r="C42" s="570"/>
      <c r="D42" s="570"/>
      <c r="E42" s="570"/>
      <c r="F42" s="570"/>
      <c r="G42" s="570"/>
      <c r="H42" s="570"/>
      <c r="I42" s="570"/>
      <c r="J42" s="570"/>
      <c r="K42" s="570"/>
      <c r="L42" s="571"/>
      <c r="N42" s="19"/>
      <c r="O42" s="19"/>
    </row>
    <row r="43" spans="1:15" ht="19.5" customHeight="1">
      <c r="A43" s="569"/>
      <c r="B43" s="570"/>
      <c r="C43" s="570"/>
      <c r="D43" s="570"/>
      <c r="E43" s="570"/>
      <c r="F43" s="570"/>
      <c r="G43" s="570"/>
      <c r="H43" s="570"/>
      <c r="I43" s="570"/>
      <c r="J43" s="570"/>
      <c r="K43" s="570"/>
      <c r="L43" s="571"/>
      <c r="N43" s="19"/>
      <c r="O43" s="19"/>
    </row>
    <row r="44" spans="1:15" ht="19.5" customHeight="1">
      <c r="A44" s="569"/>
      <c r="B44" s="570"/>
      <c r="C44" s="570"/>
      <c r="D44" s="570"/>
      <c r="E44" s="570"/>
      <c r="F44" s="570"/>
      <c r="G44" s="570"/>
      <c r="H44" s="570"/>
      <c r="I44" s="570"/>
      <c r="J44" s="570"/>
      <c r="K44" s="570"/>
      <c r="L44" s="571"/>
      <c r="N44" s="19"/>
      <c r="O44" s="19"/>
    </row>
    <row r="45" spans="1:15" ht="19.5" customHeight="1" thickBot="1">
      <c r="A45" s="569"/>
      <c r="B45" s="570"/>
      <c r="C45" s="570"/>
      <c r="D45" s="570"/>
      <c r="E45" s="570"/>
      <c r="F45" s="570"/>
      <c r="G45" s="570"/>
      <c r="H45" s="570"/>
      <c r="I45" s="570"/>
      <c r="J45" s="570"/>
      <c r="K45" s="570"/>
      <c r="L45" s="571"/>
      <c r="N45" s="19"/>
      <c r="O45" s="19"/>
    </row>
    <row r="46" spans="1:15" s="320" customFormat="1" ht="30" customHeight="1" thickBot="1">
      <c r="A46" s="407" t="s">
        <v>209</v>
      </c>
      <c r="B46" s="408"/>
      <c r="C46" s="408"/>
      <c r="D46" s="408"/>
      <c r="E46" s="408"/>
      <c r="F46" s="408"/>
      <c r="G46" s="408"/>
      <c r="H46" s="408"/>
      <c r="I46" s="408"/>
      <c r="J46" s="408"/>
      <c r="K46" s="408"/>
      <c r="L46" s="409"/>
      <c r="N46" s="321"/>
      <c r="O46" s="321"/>
    </row>
    <row r="47" spans="1:15" s="259" customFormat="1" ht="9.75" customHeight="1">
      <c r="A47" s="496"/>
      <c r="B47" s="497"/>
      <c r="C47" s="497"/>
      <c r="D47" s="497"/>
      <c r="E47" s="497"/>
      <c r="F47" s="497"/>
      <c r="G47" s="497"/>
      <c r="H47" s="497"/>
      <c r="I47" s="497"/>
      <c r="J47" s="497"/>
      <c r="K47" s="497"/>
      <c r="L47" s="498"/>
      <c r="N47" s="239"/>
      <c r="O47" s="239"/>
    </row>
    <row r="48" spans="1:12" ht="19.5" customHeight="1">
      <c r="A48" s="574" t="s">
        <v>242</v>
      </c>
      <c r="B48" s="575"/>
      <c r="C48" s="575"/>
      <c r="D48" s="575"/>
      <c r="E48" s="575"/>
      <c r="F48" s="575"/>
      <c r="G48" s="575"/>
      <c r="H48" s="575"/>
      <c r="I48" s="575"/>
      <c r="J48" s="575"/>
      <c r="K48" s="575"/>
      <c r="L48" s="328"/>
    </row>
    <row r="49" spans="1:12" ht="9.75" customHeight="1">
      <c r="A49" s="327"/>
      <c r="B49" s="293"/>
      <c r="C49" s="293"/>
      <c r="D49" s="293"/>
      <c r="E49" s="293"/>
      <c r="F49" s="293"/>
      <c r="G49" s="293"/>
      <c r="H49" s="293"/>
      <c r="I49" s="293"/>
      <c r="J49" s="293"/>
      <c r="K49" s="293"/>
      <c r="L49" s="328"/>
    </row>
    <row r="50" spans="1:12" ht="19.5" customHeight="1">
      <c r="A50" s="499" t="s">
        <v>215</v>
      </c>
      <c r="B50" s="500"/>
      <c r="C50" s="500"/>
      <c r="D50" s="500"/>
      <c r="E50" s="500"/>
      <c r="F50" s="500"/>
      <c r="G50" s="500"/>
      <c r="H50" s="500"/>
      <c r="I50" s="500"/>
      <c r="J50" s="500"/>
      <c r="K50" s="501"/>
      <c r="L50" s="328"/>
    </row>
    <row r="51" spans="1:12" ht="19.5" customHeight="1">
      <c r="A51" s="116"/>
      <c r="B51" s="11"/>
      <c r="C51" s="19"/>
      <c r="D51" s="468" t="s">
        <v>201</v>
      </c>
      <c r="E51" s="469"/>
      <c r="F51" s="462" t="s">
        <v>58</v>
      </c>
      <c r="G51" s="463"/>
      <c r="H51" s="422" t="s">
        <v>59</v>
      </c>
      <c r="I51" s="392"/>
      <c r="J51" s="392"/>
      <c r="K51" s="393"/>
      <c r="L51" s="328"/>
    </row>
    <row r="52" spans="1:12" ht="19.5" customHeight="1">
      <c r="A52" s="116"/>
      <c r="B52" s="11"/>
      <c r="C52" s="19"/>
      <c r="D52" s="470"/>
      <c r="E52" s="471"/>
      <c r="F52" s="464"/>
      <c r="G52" s="465"/>
      <c r="H52" s="401" t="s">
        <v>60</v>
      </c>
      <c r="I52" s="402"/>
      <c r="J52" s="402"/>
      <c r="K52" s="403"/>
      <c r="L52" s="328"/>
    </row>
    <row r="53" spans="1:12" ht="19.5" customHeight="1">
      <c r="A53" s="388" t="s">
        <v>61</v>
      </c>
      <c r="B53" s="174" t="s">
        <v>118</v>
      </c>
      <c r="C53" s="175" t="s">
        <v>25</v>
      </c>
      <c r="D53" s="176" t="s">
        <v>159</v>
      </c>
      <c r="E53" s="131">
        <v>0</v>
      </c>
      <c r="F53" s="176" t="s">
        <v>160</v>
      </c>
      <c r="G53" s="177">
        <v>0.9</v>
      </c>
      <c r="H53" s="176" t="s">
        <v>124</v>
      </c>
      <c r="I53" s="404">
        <f aca="true" t="shared" si="0" ref="I53:I58">E53*G53</f>
        <v>0</v>
      </c>
      <c r="J53" s="405"/>
      <c r="K53" s="406"/>
      <c r="L53" s="328"/>
    </row>
    <row r="54" spans="1:12" ht="19.5" customHeight="1">
      <c r="A54" s="389"/>
      <c r="B54" s="173" t="s">
        <v>119</v>
      </c>
      <c r="C54" s="178" t="s">
        <v>32</v>
      </c>
      <c r="D54" s="179" t="s">
        <v>161</v>
      </c>
      <c r="E54" s="131">
        <v>0</v>
      </c>
      <c r="F54" s="180" t="s">
        <v>162</v>
      </c>
      <c r="G54" s="181">
        <v>0.95</v>
      </c>
      <c r="H54" s="179" t="s">
        <v>125</v>
      </c>
      <c r="I54" s="404">
        <f t="shared" si="0"/>
        <v>0</v>
      </c>
      <c r="J54" s="405"/>
      <c r="K54" s="406"/>
      <c r="L54" s="328"/>
    </row>
    <row r="55" spans="1:12" ht="19.5" customHeight="1">
      <c r="A55" s="389"/>
      <c r="B55" s="173" t="s">
        <v>120</v>
      </c>
      <c r="C55" s="182" t="s">
        <v>26</v>
      </c>
      <c r="D55" s="179" t="s">
        <v>163</v>
      </c>
      <c r="E55" s="131">
        <v>0</v>
      </c>
      <c r="F55" s="179" t="s">
        <v>164</v>
      </c>
      <c r="G55" s="181">
        <v>0.95</v>
      </c>
      <c r="H55" s="179" t="s">
        <v>126</v>
      </c>
      <c r="I55" s="404">
        <f t="shared" si="0"/>
        <v>0</v>
      </c>
      <c r="J55" s="405"/>
      <c r="K55" s="406"/>
      <c r="L55" s="328"/>
    </row>
    <row r="56" spans="1:12" ht="19.5" customHeight="1">
      <c r="A56" s="389"/>
      <c r="B56" s="173" t="s">
        <v>121</v>
      </c>
      <c r="C56" s="182" t="s">
        <v>69</v>
      </c>
      <c r="D56" s="179" t="s">
        <v>165</v>
      </c>
      <c r="E56" s="131">
        <v>0</v>
      </c>
      <c r="F56" s="179" t="s">
        <v>166</v>
      </c>
      <c r="G56" s="181">
        <v>0.55</v>
      </c>
      <c r="H56" s="179" t="s">
        <v>127</v>
      </c>
      <c r="I56" s="404">
        <f t="shared" si="0"/>
        <v>0</v>
      </c>
      <c r="J56" s="405"/>
      <c r="K56" s="406"/>
      <c r="L56" s="328"/>
    </row>
    <row r="57" spans="1:15" ht="19.5" customHeight="1">
      <c r="A57" s="389"/>
      <c r="B57" s="173" t="s">
        <v>122</v>
      </c>
      <c r="C57" s="183" t="s">
        <v>6</v>
      </c>
      <c r="D57" s="184" t="s">
        <v>167</v>
      </c>
      <c r="E57" s="131">
        <v>0</v>
      </c>
      <c r="F57" s="179" t="s">
        <v>168</v>
      </c>
      <c r="G57" s="181">
        <v>0.9</v>
      </c>
      <c r="H57" s="179" t="s">
        <v>128</v>
      </c>
      <c r="I57" s="404">
        <f t="shared" si="0"/>
        <v>0</v>
      </c>
      <c r="J57" s="405"/>
      <c r="K57" s="406"/>
      <c r="L57" s="328"/>
      <c r="N57" s="466"/>
      <c r="O57" s="466"/>
    </row>
    <row r="58" spans="1:15" ht="19.5" customHeight="1">
      <c r="A58" s="390"/>
      <c r="B58" s="185" t="s">
        <v>131</v>
      </c>
      <c r="C58" s="369"/>
      <c r="D58" s="187" t="s">
        <v>169</v>
      </c>
      <c r="E58" s="131">
        <v>0</v>
      </c>
      <c r="F58" s="187" t="s">
        <v>170</v>
      </c>
      <c r="G58" s="188"/>
      <c r="H58" s="187" t="s">
        <v>129</v>
      </c>
      <c r="I58" s="404">
        <f t="shared" si="0"/>
        <v>0</v>
      </c>
      <c r="J58" s="405"/>
      <c r="K58" s="406"/>
      <c r="L58" s="328"/>
      <c r="N58" s="16"/>
      <c r="O58" s="16"/>
    </row>
    <row r="59" spans="1:15" ht="19.5" customHeight="1">
      <c r="A59" s="132"/>
      <c r="B59" s="12"/>
      <c r="C59" s="133"/>
      <c r="D59" s="296" t="s">
        <v>123</v>
      </c>
      <c r="E59" s="240">
        <f>SUM(E53:E58)</f>
        <v>0</v>
      </c>
      <c r="F59" s="13"/>
      <c r="G59" s="134"/>
      <c r="H59" s="13"/>
      <c r="I59" s="133"/>
      <c r="J59" s="12"/>
      <c r="K59" s="12"/>
      <c r="L59" s="328"/>
      <c r="N59" s="254"/>
      <c r="O59" s="255"/>
    </row>
    <row r="60" spans="1:15" ht="9.75" customHeight="1">
      <c r="A60" s="135"/>
      <c r="B60" s="19"/>
      <c r="C60" s="136"/>
      <c r="D60" s="14"/>
      <c r="E60" s="134"/>
      <c r="F60" s="15"/>
      <c r="G60" s="134"/>
      <c r="H60" s="19"/>
      <c r="I60" s="134"/>
      <c r="J60" s="19"/>
      <c r="K60" s="19"/>
      <c r="L60" s="328"/>
      <c r="N60" s="254"/>
      <c r="O60" s="256"/>
    </row>
    <row r="61" spans="1:15" ht="19.5" customHeight="1">
      <c r="A61" s="388" t="s">
        <v>74</v>
      </c>
      <c r="B61" s="174" t="s">
        <v>118</v>
      </c>
      <c r="C61" s="175" t="s">
        <v>5</v>
      </c>
      <c r="D61" s="176" t="s">
        <v>159</v>
      </c>
      <c r="E61" s="131">
        <v>0</v>
      </c>
      <c r="F61" s="176" t="s">
        <v>160</v>
      </c>
      <c r="G61" s="177">
        <v>0.35</v>
      </c>
      <c r="H61" s="176" t="s">
        <v>124</v>
      </c>
      <c r="I61" s="404">
        <f>E61*G61</f>
        <v>0</v>
      </c>
      <c r="J61" s="405"/>
      <c r="K61" s="406"/>
      <c r="L61" s="328"/>
      <c r="N61" s="254"/>
      <c r="O61" s="256"/>
    </row>
    <row r="62" spans="1:15" ht="19.5" customHeight="1">
      <c r="A62" s="389"/>
      <c r="B62" s="173" t="s">
        <v>119</v>
      </c>
      <c r="C62" s="189" t="s">
        <v>144</v>
      </c>
      <c r="D62" s="179" t="s">
        <v>161</v>
      </c>
      <c r="E62" s="131">
        <v>0</v>
      </c>
      <c r="F62" s="180" t="s">
        <v>162</v>
      </c>
      <c r="G62" s="181">
        <v>0.25</v>
      </c>
      <c r="H62" s="179" t="s">
        <v>125</v>
      </c>
      <c r="I62" s="404">
        <f>E62*G62</f>
        <v>0</v>
      </c>
      <c r="J62" s="405"/>
      <c r="K62" s="406"/>
      <c r="L62" s="328"/>
      <c r="N62" s="16"/>
      <c r="O62" s="256"/>
    </row>
    <row r="63" spans="1:15" ht="19.5" customHeight="1">
      <c r="A63" s="389"/>
      <c r="B63" s="173" t="s">
        <v>120</v>
      </c>
      <c r="C63" s="183" t="s">
        <v>171</v>
      </c>
      <c r="D63" s="179" t="s">
        <v>163</v>
      </c>
      <c r="E63" s="131">
        <v>0</v>
      </c>
      <c r="F63" s="179" t="s">
        <v>164</v>
      </c>
      <c r="G63" s="190">
        <v>0.1</v>
      </c>
      <c r="H63" s="179" t="s">
        <v>126</v>
      </c>
      <c r="I63" s="404">
        <f>E63*G63</f>
        <v>0</v>
      </c>
      <c r="J63" s="405"/>
      <c r="K63" s="406"/>
      <c r="L63" s="328"/>
      <c r="N63" s="16"/>
      <c r="O63" s="256"/>
    </row>
    <row r="64" spans="1:15" ht="19.5" customHeight="1" thickBot="1">
      <c r="A64" s="390"/>
      <c r="B64" s="185" t="s">
        <v>131</v>
      </c>
      <c r="C64" s="370"/>
      <c r="D64" s="187" t="s">
        <v>165</v>
      </c>
      <c r="E64" s="131">
        <v>0</v>
      </c>
      <c r="F64" s="187" t="s">
        <v>166</v>
      </c>
      <c r="G64" s="188"/>
      <c r="H64" s="187" t="s">
        <v>127</v>
      </c>
      <c r="I64" s="404">
        <f>E64*G64</f>
        <v>0</v>
      </c>
      <c r="J64" s="405"/>
      <c r="K64" s="406"/>
      <c r="L64" s="328"/>
      <c r="N64" s="16"/>
      <c r="O64" s="256"/>
    </row>
    <row r="65" spans="1:15" ht="25.5" customHeight="1" thickBot="1">
      <c r="A65" s="116"/>
      <c r="B65" s="19"/>
      <c r="C65" s="19"/>
      <c r="D65" s="191" t="s">
        <v>130</v>
      </c>
      <c r="E65" s="241">
        <f>SUM(E61:E64)</f>
        <v>0</v>
      </c>
      <c r="F65" s="192" t="s">
        <v>75</v>
      </c>
      <c r="G65" s="194">
        <f>IF((E65+E59)=0,"",I65/(E65+E59))</f>
      </c>
      <c r="H65" s="297" t="s">
        <v>207</v>
      </c>
      <c r="I65" s="410">
        <f>I64+I63+I62+I61+I58+I57+I56+I55+I54+I53</f>
        <v>0</v>
      </c>
      <c r="J65" s="411"/>
      <c r="K65" s="412"/>
      <c r="L65" s="328"/>
      <c r="N65" s="16"/>
      <c r="O65" s="256"/>
    </row>
    <row r="66" spans="1:15" ht="14.25" customHeight="1">
      <c r="A66" s="116"/>
      <c r="B66" s="19"/>
      <c r="C66" s="19"/>
      <c r="D66" s="110"/>
      <c r="E66" s="272"/>
      <c r="F66" s="16"/>
      <c r="G66" s="137"/>
      <c r="H66" s="138"/>
      <c r="I66" s="139"/>
      <c r="J66" s="140"/>
      <c r="K66" s="140"/>
      <c r="L66" s="328"/>
      <c r="N66" s="16"/>
      <c r="O66" s="256"/>
    </row>
    <row r="67" spans="1:15" s="257" customFormat="1" ht="31.5" customHeight="1">
      <c r="A67" s="195" t="s">
        <v>202</v>
      </c>
      <c r="B67" s="384" t="s">
        <v>172</v>
      </c>
      <c r="C67" s="384"/>
      <c r="D67" s="384"/>
      <c r="E67" s="384"/>
      <c r="F67" s="384"/>
      <c r="G67" s="384"/>
      <c r="H67" s="384"/>
      <c r="I67" s="384"/>
      <c r="J67" s="384"/>
      <c r="K67" s="384"/>
      <c r="L67" s="374"/>
      <c r="N67" s="258"/>
      <c r="O67" s="258"/>
    </row>
    <row r="68" spans="1:15" s="257" customFormat="1" ht="31.5" customHeight="1">
      <c r="A68" s="23"/>
      <c r="B68" s="384"/>
      <c r="C68" s="384"/>
      <c r="D68" s="384"/>
      <c r="E68" s="384"/>
      <c r="F68" s="384"/>
      <c r="G68" s="384"/>
      <c r="H68" s="384"/>
      <c r="I68" s="384"/>
      <c r="J68" s="384"/>
      <c r="K68" s="384"/>
      <c r="L68" s="374"/>
      <c r="N68" s="368"/>
      <c r="O68" s="258"/>
    </row>
    <row r="69" spans="1:15" ht="19.5" customHeight="1">
      <c r="A69" s="116"/>
      <c r="B69" s="467" t="s">
        <v>82</v>
      </c>
      <c r="C69" s="467"/>
      <c r="D69" s="196" t="str">
        <f>IF(I65&lt;5000,"une Déclaration de conformité au MDDEP pourrait être exigée (voir section 4.5)","une Autorisation du MDDEP est exigée (voir section 4.5)")</f>
        <v>une Déclaration de conformité au MDDEP pourrait être exigée (voir section 4.5)</v>
      </c>
      <c r="E69" s="196"/>
      <c r="F69" s="196"/>
      <c r="G69" s="196"/>
      <c r="H69" s="196"/>
      <c r="I69" s="196"/>
      <c r="J69" s="196"/>
      <c r="K69" s="196"/>
      <c r="L69" s="343"/>
      <c r="N69" s="19"/>
      <c r="O69" s="19"/>
    </row>
    <row r="70" spans="1:15" ht="15.75" customHeight="1" thickBot="1">
      <c r="A70" s="116"/>
      <c r="B70" s="170"/>
      <c r="C70" s="19"/>
      <c r="D70" s="19"/>
      <c r="E70" s="19"/>
      <c r="F70" s="19"/>
      <c r="G70" s="19"/>
      <c r="H70" s="19"/>
      <c r="I70" s="22"/>
      <c r="J70" s="22"/>
      <c r="K70" s="22"/>
      <c r="L70" s="338"/>
      <c r="N70" s="19"/>
      <c r="O70" s="19"/>
    </row>
    <row r="71" spans="1:15" ht="19.5" customHeight="1">
      <c r="A71" s="472" t="s">
        <v>210</v>
      </c>
      <c r="B71" s="473"/>
      <c r="C71" s="473"/>
      <c r="D71" s="473"/>
      <c r="E71" s="473"/>
      <c r="F71" s="473"/>
      <c r="G71" s="473"/>
      <c r="H71" s="474"/>
      <c r="I71" s="162" t="s">
        <v>53</v>
      </c>
      <c r="J71" s="142" t="s">
        <v>54</v>
      </c>
      <c r="K71" s="142" t="s">
        <v>112</v>
      </c>
      <c r="L71" s="344"/>
      <c r="N71" s="19"/>
      <c r="O71" s="19"/>
    </row>
    <row r="72" spans="1:15" ht="19.5" customHeight="1">
      <c r="A72" s="475"/>
      <c r="B72" s="473"/>
      <c r="C72" s="473"/>
      <c r="D72" s="473"/>
      <c r="E72" s="473"/>
      <c r="F72" s="473"/>
      <c r="G72" s="473"/>
      <c r="H72" s="474"/>
      <c r="I72" s="163"/>
      <c r="J72" s="143"/>
      <c r="K72" s="143"/>
      <c r="L72" s="346"/>
      <c r="N72" s="19"/>
      <c r="O72" s="19"/>
    </row>
    <row r="73" spans="1:15" ht="9.75" customHeight="1">
      <c r="A73" s="345"/>
      <c r="B73" s="300"/>
      <c r="C73" s="300"/>
      <c r="D73" s="300"/>
      <c r="E73" s="300"/>
      <c r="F73" s="300"/>
      <c r="G73" s="300"/>
      <c r="H73" s="300"/>
      <c r="I73" s="157"/>
      <c r="J73" s="157"/>
      <c r="K73" s="157"/>
      <c r="L73" s="347"/>
      <c r="N73" s="19"/>
      <c r="O73" s="19"/>
    </row>
    <row r="74" spans="1:15" ht="19.5" customHeight="1">
      <c r="A74" s="348" t="s">
        <v>208</v>
      </c>
      <c r="B74" s="19"/>
      <c r="C74" s="19"/>
      <c r="D74" s="19"/>
      <c r="E74" s="19"/>
      <c r="F74" s="19"/>
      <c r="G74" s="19"/>
      <c r="H74" s="299"/>
      <c r="I74" s="299"/>
      <c r="J74" s="19"/>
      <c r="K74" s="19"/>
      <c r="L74" s="328"/>
      <c r="N74" s="19"/>
      <c r="O74" s="19"/>
    </row>
    <row r="75" spans="1:15" ht="9.75" customHeight="1">
      <c r="A75" s="116"/>
      <c r="B75" s="298"/>
      <c r="C75" s="298"/>
      <c r="D75" s="298"/>
      <c r="E75" s="298"/>
      <c r="F75" s="298"/>
      <c r="G75" s="298"/>
      <c r="H75" s="298"/>
      <c r="I75" s="298"/>
      <c r="J75" s="298"/>
      <c r="K75" s="298"/>
      <c r="L75" s="328"/>
      <c r="N75" s="19"/>
      <c r="O75" s="19"/>
    </row>
    <row r="76" spans="1:15" ht="19.5" customHeight="1">
      <c r="A76" s="499" t="s">
        <v>245</v>
      </c>
      <c r="B76" s="500"/>
      <c r="C76" s="500"/>
      <c r="D76" s="500"/>
      <c r="E76" s="500"/>
      <c r="F76" s="500"/>
      <c r="G76" s="500"/>
      <c r="H76" s="500"/>
      <c r="I76" s="500"/>
      <c r="J76" s="500"/>
      <c r="K76" s="501"/>
      <c r="L76" s="328"/>
      <c r="N76" s="19"/>
      <c r="O76" s="19"/>
    </row>
    <row r="77" spans="1:15" ht="19.5" customHeight="1">
      <c r="A77" s="349"/>
      <c r="B77" s="290"/>
      <c r="C77" s="291"/>
      <c r="D77" s="468" t="s">
        <v>203</v>
      </c>
      <c r="E77" s="469"/>
      <c r="F77" s="462" t="s">
        <v>58</v>
      </c>
      <c r="G77" s="463"/>
      <c r="H77" s="422" t="s">
        <v>59</v>
      </c>
      <c r="I77" s="392"/>
      <c r="J77" s="392"/>
      <c r="K77" s="393"/>
      <c r="L77" s="328"/>
      <c r="N77" s="19"/>
      <c r="O77" s="19"/>
    </row>
    <row r="78" spans="1:15" ht="19.5" customHeight="1">
      <c r="A78" s="349"/>
      <c r="B78" s="290"/>
      <c r="C78" s="291"/>
      <c r="D78" s="470"/>
      <c r="E78" s="471"/>
      <c r="F78" s="464"/>
      <c r="G78" s="465"/>
      <c r="H78" s="401" t="s">
        <v>60</v>
      </c>
      <c r="I78" s="402"/>
      <c r="J78" s="402"/>
      <c r="K78" s="403"/>
      <c r="L78" s="328"/>
      <c r="N78" s="19"/>
      <c r="O78" s="19"/>
    </row>
    <row r="79" spans="1:15" ht="19.5" customHeight="1">
      <c r="A79" s="388" t="s">
        <v>61</v>
      </c>
      <c r="B79" s="174" t="s">
        <v>62</v>
      </c>
      <c r="C79" s="175" t="s">
        <v>25</v>
      </c>
      <c r="D79" s="176" t="s">
        <v>174</v>
      </c>
      <c r="E79" s="131">
        <v>0</v>
      </c>
      <c r="F79" s="176" t="s">
        <v>175</v>
      </c>
      <c r="G79" s="177">
        <v>0.9</v>
      </c>
      <c r="H79" s="176" t="s">
        <v>63</v>
      </c>
      <c r="I79" s="404">
        <f aca="true" t="shared" si="1" ref="I79:I87">G79*E79</f>
        <v>0</v>
      </c>
      <c r="J79" s="405"/>
      <c r="K79" s="406"/>
      <c r="L79" s="328"/>
      <c r="N79" s="19"/>
      <c r="O79" s="19"/>
    </row>
    <row r="80" spans="1:15" ht="19.5" customHeight="1">
      <c r="A80" s="389"/>
      <c r="B80" s="173" t="s">
        <v>64</v>
      </c>
      <c r="C80" s="178" t="s">
        <v>32</v>
      </c>
      <c r="D80" s="179" t="s">
        <v>176</v>
      </c>
      <c r="E80" s="131">
        <v>0</v>
      </c>
      <c r="F80" s="179" t="s">
        <v>177</v>
      </c>
      <c r="G80" s="181">
        <v>0.95</v>
      </c>
      <c r="H80" s="179" t="s">
        <v>65</v>
      </c>
      <c r="I80" s="404">
        <f t="shared" si="1"/>
        <v>0</v>
      </c>
      <c r="J80" s="405"/>
      <c r="K80" s="406"/>
      <c r="L80" s="328"/>
      <c r="N80" s="466"/>
      <c r="O80" s="466"/>
    </row>
    <row r="81" spans="1:15" ht="19.5" customHeight="1">
      <c r="A81" s="389"/>
      <c r="B81" s="173" t="s">
        <v>66</v>
      </c>
      <c r="C81" s="182" t="s">
        <v>26</v>
      </c>
      <c r="D81" s="179" t="s">
        <v>178</v>
      </c>
      <c r="E81" s="131">
        <v>0</v>
      </c>
      <c r="F81" s="179" t="s">
        <v>179</v>
      </c>
      <c r="G81" s="181">
        <v>0.95</v>
      </c>
      <c r="H81" s="179" t="s">
        <v>67</v>
      </c>
      <c r="I81" s="404">
        <f t="shared" si="1"/>
        <v>0</v>
      </c>
      <c r="J81" s="405"/>
      <c r="K81" s="406"/>
      <c r="L81" s="328"/>
      <c r="N81" s="16"/>
      <c r="O81" s="16"/>
    </row>
    <row r="82" spans="1:15" ht="19.5" customHeight="1">
      <c r="A82" s="389"/>
      <c r="B82" s="173" t="s">
        <v>68</v>
      </c>
      <c r="C82" s="182" t="s">
        <v>69</v>
      </c>
      <c r="D82" s="179" t="s">
        <v>180</v>
      </c>
      <c r="E82" s="131">
        <v>0</v>
      </c>
      <c r="F82" s="179" t="s">
        <v>181</v>
      </c>
      <c r="G82" s="181">
        <v>0.55</v>
      </c>
      <c r="H82" s="179" t="s">
        <v>70</v>
      </c>
      <c r="I82" s="404">
        <f t="shared" si="1"/>
        <v>0</v>
      </c>
      <c r="J82" s="405"/>
      <c r="K82" s="406"/>
      <c r="L82" s="328"/>
      <c r="N82" s="254"/>
      <c r="O82" s="255"/>
    </row>
    <row r="83" spans="1:15" ht="19.5" customHeight="1">
      <c r="A83" s="389"/>
      <c r="B83" s="173" t="s">
        <v>71</v>
      </c>
      <c r="C83" s="183" t="s">
        <v>6</v>
      </c>
      <c r="D83" s="184" t="s">
        <v>182</v>
      </c>
      <c r="E83" s="131">
        <v>0</v>
      </c>
      <c r="F83" s="179" t="s">
        <v>183</v>
      </c>
      <c r="G83" s="181">
        <v>0.95</v>
      </c>
      <c r="H83" s="179" t="s">
        <v>72</v>
      </c>
      <c r="I83" s="404">
        <f t="shared" si="1"/>
        <v>0</v>
      </c>
      <c r="J83" s="405"/>
      <c r="K83" s="406"/>
      <c r="L83" s="328"/>
      <c r="N83" s="254"/>
      <c r="O83" s="261"/>
    </row>
    <row r="84" spans="1:15" ht="19.5" customHeight="1">
      <c r="A84" s="390"/>
      <c r="B84" s="185" t="s">
        <v>131</v>
      </c>
      <c r="C84" s="186"/>
      <c r="D84" s="187" t="s">
        <v>184</v>
      </c>
      <c r="E84" s="131">
        <v>0</v>
      </c>
      <c r="F84" s="187" t="s">
        <v>185</v>
      </c>
      <c r="G84" s="188"/>
      <c r="H84" s="187" t="s">
        <v>73</v>
      </c>
      <c r="I84" s="404">
        <f t="shared" si="1"/>
        <v>0</v>
      </c>
      <c r="J84" s="405"/>
      <c r="K84" s="406"/>
      <c r="L84" s="328"/>
      <c r="N84" s="254"/>
      <c r="O84" s="261"/>
    </row>
    <row r="85" spans="1:15" ht="19.5" customHeight="1">
      <c r="A85" s="388" t="s">
        <v>74</v>
      </c>
      <c r="B85" s="198" t="s">
        <v>62</v>
      </c>
      <c r="C85" s="199" t="s">
        <v>5</v>
      </c>
      <c r="D85" s="184" t="s">
        <v>174</v>
      </c>
      <c r="E85" s="131">
        <v>0</v>
      </c>
      <c r="F85" s="184" t="s">
        <v>175</v>
      </c>
      <c r="G85" s="200">
        <v>0.35</v>
      </c>
      <c r="H85" s="184" t="s">
        <v>63</v>
      </c>
      <c r="I85" s="404">
        <f t="shared" si="1"/>
        <v>0</v>
      </c>
      <c r="J85" s="405"/>
      <c r="K85" s="406"/>
      <c r="L85" s="328"/>
      <c r="N85" s="254"/>
      <c r="O85" s="261"/>
    </row>
    <row r="86" spans="1:37" ht="19.5" customHeight="1">
      <c r="A86" s="389"/>
      <c r="B86" s="201" t="s">
        <v>64</v>
      </c>
      <c r="C86" s="189" t="s">
        <v>144</v>
      </c>
      <c r="D86" s="179" t="s">
        <v>176</v>
      </c>
      <c r="E86" s="131">
        <v>0</v>
      </c>
      <c r="F86" s="179" t="s">
        <v>177</v>
      </c>
      <c r="G86" s="181">
        <v>0.25</v>
      </c>
      <c r="H86" s="179" t="s">
        <v>65</v>
      </c>
      <c r="I86" s="404">
        <f t="shared" si="1"/>
        <v>0</v>
      </c>
      <c r="J86" s="405"/>
      <c r="K86" s="406"/>
      <c r="L86" s="328"/>
      <c r="M86" s="144"/>
      <c r="N86" s="262"/>
      <c r="O86" s="263"/>
      <c r="P86" s="144"/>
      <c r="Q86" s="144"/>
      <c r="R86" s="144"/>
      <c r="S86" s="144"/>
      <c r="T86" s="144"/>
      <c r="U86" s="144"/>
      <c r="V86" s="144"/>
      <c r="W86" s="144"/>
      <c r="X86" s="144"/>
      <c r="Y86" s="144"/>
      <c r="Z86" s="144"/>
      <c r="AA86" s="144"/>
      <c r="AB86" s="144"/>
      <c r="AC86" s="144"/>
      <c r="AD86" s="144"/>
      <c r="AE86" s="144"/>
      <c r="AF86" s="144"/>
      <c r="AG86" s="144"/>
      <c r="AH86" s="144"/>
      <c r="AI86" s="144"/>
      <c r="AJ86" s="144"/>
      <c r="AK86" s="144"/>
    </row>
    <row r="87" spans="1:15" ht="19.5" customHeight="1">
      <c r="A87" s="390"/>
      <c r="B87" s="185" t="s">
        <v>131</v>
      </c>
      <c r="C87" s="202"/>
      <c r="D87" s="187" t="s">
        <v>178</v>
      </c>
      <c r="E87" s="131">
        <v>0</v>
      </c>
      <c r="F87" s="203" t="s">
        <v>179</v>
      </c>
      <c r="G87" s="204"/>
      <c r="H87" s="187" t="s">
        <v>67</v>
      </c>
      <c r="I87" s="404">
        <f t="shared" si="1"/>
        <v>0</v>
      </c>
      <c r="J87" s="405"/>
      <c r="K87" s="406"/>
      <c r="L87" s="328"/>
      <c r="N87" s="19"/>
      <c r="O87" s="19"/>
    </row>
    <row r="88" spans="1:15" ht="19.5" customHeight="1">
      <c r="A88" s="350"/>
      <c r="B88" s="205"/>
      <c r="C88" s="205"/>
      <c r="D88" s="206" t="s">
        <v>186</v>
      </c>
      <c r="E88" s="145">
        <f>SUM(E79:E87)</f>
        <v>0</v>
      </c>
      <c r="F88" s="292" t="s">
        <v>75</v>
      </c>
      <c r="G88" s="193">
        <f>IF(E88=0,"",I88/E88)</f>
      </c>
      <c r="H88" s="207" t="s">
        <v>187</v>
      </c>
      <c r="I88" s="476">
        <f>SUM(I79:K87)</f>
        <v>0</v>
      </c>
      <c r="J88" s="477"/>
      <c r="K88" s="478"/>
      <c r="L88" s="351"/>
      <c r="N88" s="19"/>
      <c r="O88" s="19"/>
    </row>
    <row r="89" spans="1:15" ht="19.5" customHeight="1">
      <c r="A89" s="436" t="s">
        <v>246</v>
      </c>
      <c r="B89" s="437"/>
      <c r="C89" s="437"/>
      <c r="D89" s="437"/>
      <c r="E89" s="437"/>
      <c r="F89" s="437"/>
      <c r="G89" s="437"/>
      <c r="H89" s="437"/>
      <c r="I89" s="437"/>
      <c r="J89" s="437"/>
      <c r="K89" s="437"/>
      <c r="L89" s="438"/>
      <c r="N89" s="19"/>
      <c r="O89" s="19"/>
    </row>
    <row r="90" spans="1:15" ht="33" customHeight="1">
      <c r="A90" s="436"/>
      <c r="B90" s="437"/>
      <c r="C90" s="437"/>
      <c r="D90" s="437"/>
      <c r="E90" s="437"/>
      <c r="F90" s="437"/>
      <c r="G90" s="437"/>
      <c r="H90" s="437"/>
      <c r="I90" s="437"/>
      <c r="J90" s="437"/>
      <c r="K90" s="437"/>
      <c r="L90" s="438"/>
      <c r="N90" s="19"/>
      <c r="O90" s="19"/>
    </row>
    <row r="91" spans="1:15" ht="7.5" customHeight="1">
      <c r="A91" s="352"/>
      <c r="B91" s="309"/>
      <c r="C91" s="309"/>
      <c r="D91" s="309"/>
      <c r="E91" s="309"/>
      <c r="F91" s="309"/>
      <c r="G91" s="309"/>
      <c r="H91" s="309"/>
      <c r="I91" s="309"/>
      <c r="J91" s="309"/>
      <c r="K91" s="309"/>
      <c r="L91" s="353"/>
      <c r="N91" s="19"/>
      <c r="O91" s="19"/>
    </row>
    <row r="92" spans="1:15" ht="19.5" customHeight="1">
      <c r="A92" s="354" t="s">
        <v>211</v>
      </c>
      <c r="B92" s="310"/>
      <c r="C92" s="310"/>
      <c r="D92" s="310"/>
      <c r="E92" s="310"/>
      <c r="F92" s="310"/>
      <c r="G92" s="310"/>
      <c r="H92" s="310"/>
      <c r="I92" s="121"/>
      <c r="J92" s="310"/>
      <c r="K92" s="310"/>
      <c r="L92" s="355"/>
      <c r="N92" s="19"/>
      <c r="O92" s="19"/>
    </row>
    <row r="93" spans="1:14" ht="18" customHeight="1">
      <c r="A93" s="482" t="s">
        <v>248</v>
      </c>
      <c r="B93" s="483"/>
      <c r="C93" s="483"/>
      <c r="D93" s="483"/>
      <c r="E93" s="483"/>
      <c r="F93" s="483"/>
      <c r="G93" s="483"/>
      <c r="H93" s="484"/>
      <c r="I93" s="479"/>
      <c r="J93" s="480"/>
      <c r="K93" s="481"/>
      <c r="L93" s="356"/>
      <c r="N93" s="19"/>
    </row>
    <row r="94" spans="1:14" ht="7.5" customHeight="1">
      <c r="A94" s="391"/>
      <c r="B94" s="394"/>
      <c r="C94" s="394"/>
      <c r="D94" s="394"/>
      <c r="E94" s="394"/>
      <c r="F94" s="394"/>
      <c r="G94" s="394"/>
      <c r="H94" s="394"/>
      <c r="I94" s="19"/>
      <c r="J94" s="273"/>
      <c r="K94" s="114"/>
      <c r="L94" s="356"/>
      <c r="N94" s="19"/>
    </row>
    <row r="95" spans="1:14" ht="19.5" customHeight="1">
      <c r="A95" s="357" t="s">
        <v>218</v>
      </c>
      <c r="B95" s="113"/>
      <c r="C95" s="303"/>
      <c r="D95" s="303"/>
      <c r="E95" s="303"/>
      <c r="F95" s="303"/>
      <c r="G95" s="303"/>
      <c r="H95" s="19"/>
      <c r="I95" s="19"/>
      <c r="J95" s="273"/>
      <c r="K95" s="114"/>
      <c r="L95" s="356"/>
      <c r="N95" s="19"/>
    </row>
    <row r="96" spans="1:14" ht="6.75" customHeight="1">
      <c r="A96" s="116"/>
      <c r="B96" s="113"/>
      <c r="C96" s="113"/>
      <c r="D96" s="113"/>
      <c r="E96" s="113"/>
      <c r="F96" s="19"/>
      <c r="G96" s="141"/>
      <c r="H96" s="19"/>
      <c r="I96" s="121"/>
      <c r="J96" s="120"/>
      <c r="K96" s="114"/>
      <c r="L96" s="330"/>
      <c r="N96" s="19"/>
    </row>
    <row r="97" spans="1:14" ht="18">
      <c r="A97" s="116"/>
      <c r="B97" s="19"/>
      <c r="C97" s="307" t="s">
        <v>212</v>
      </c>
      <c r="D97" s="112"/>
      <c r="E97" s="19"/>
      <c r="F97" s="491" t="str">
        <f>IF('Volume à retenir'!G70=0," ",'Volume à retenir'!G70)</f>
        <v> </v>
      </c>
      <c r="G97" s="492"/>
      <c r="H97" s="19"/>
      <c r="I97" s="121"/>
      <c r="J97" s="120"/>
      <c r="K97" s="114"/>
      <c r="L97" s="330"/>
      <c r="N97" s="19"/>
    </row>
    <row r="98" spans="1:14" ht="9" customHeight="1">
      <c r="A98" s="116"/>
      <c r="B98" s="19"/>
      <c r="C98" s="19"/>
      <c r="D98" s="19"/>
      <c r="E98" s="19"/>
      <c r="F98" s="19"/>
      <c r="G98" s="19"/>
      <c r="H98" s="19"/>
      <c r="I98" s="121"/>
      <c r="J98" s="120"/>
      <c r="K98" s="114"/>
      <c r="L98" s="330"/>
      <c r="N98" s="19"/>
    </row>
    <row r="99" spans="1:15" ht="19.5" customHeight="1">
      <c r="A99" s="116"/>
      <c r="B99" s="419" t="s">
        <v>217</v>
      </c>
      <c r="C99" s="419"/>
      <c r="D99" s="419"/>
      <c r="E99" s="420"/>
      <c r="F99" s="488">
        <f>(E65+E59)*I93/10000</f>
        <v>0</v>
      </c>
      <c r="G99" s="489"/>
      <c r="H99" s="19"/>
      <c r="I99" s="19"/>
      <c r="J99" s="19"/>
      <c r="K99" s="19"/>
      <c r="L99" s="328"/>
      <c r="N99" s="19"/>
      <c r="O99" s="19"/>
    </row>
    <row r="100" spans="1:15" ht="9" customHeight="1">
      <c r="A100" s="358"/>
      <c r="B100" s="20"/>
      <c r="C100" s="19"/>
      <c r="D100" s="19"/>
      <c r="E100" s="19"/>
      <c r="F100" s="20"/>
      <c r="G100" s="19"/>
      <c r="H100" s="19"/>
      <c r="I100" s="19"/>
      <c r="J100" s="19"/>
      <c r="K100" s="19"/>
      <c r="L100" s="328"/>
      <c r="N100" s="19"/>
      <c r="O100" s="19"/>
    </row>
    <row r="101" spans="1:15" ht="19.5" customHeight="1">
      <c r="A101" s="116"/>
      <c r="B101" s="419" t="s">
        <v>2</v>
      </c>
      <c r="C101" s="419"/>
      <c r="D101" s="419"/>
      <c r="E101" s="420"/>
      <c r="F101" s="488">
        <f>IF('Volume à retenir'!F32=0,"",'Volume à retenir'!F32)</f>
      </c>
      <c r="G101" s="489"/>
      <c r="H101" s="19"/>
      <c r="I101" s="19"/>
      <c r="J101" s="146"/>
      <c r="K101" s="146"/>
      <c r="L101" s="359"/>
      <c r="N101" s="19"/>
      <c r="O101" s="19"/>
    </row>
    <row r="102" spans="1:15" ht="19.5" customHeight="1">
      <c r="A102" s="116"/>
      <c r="B102" s="490" t="s">
        <v>247</v>
      </c>
      <c r="C102" s="490"/>
      <c r="D102" s="490"/>
      <c r="E102" s="490"/>
      <c r="F102" s="306"/>
      <c r="G102" s="306"/>
      <c r="H102" s="19"/>
      <c r="I102" s="19"/>
      <c r="J102" s="146"/>
      <c r="K102" s="146"/>
      <c r="L102" s="359"/>
      <c r="N102" s="19"/>
      <c r="O102" s="19"/>
    </row>
    <row r="103" spans="1:15" ht="19.5" customHeight="1">
      <c r="A103" s="485">
        <f>IF(F101&lt;0,"Important : Votre débit est négatif, vous rejetez à l'égout plus que ce que le règlement vous autorise","")</f>
      </c>
      <c r="B103" s="486"/>
      <c r="C103" s="486"/>
      <c r="D103" s="486"/>
      <c r="E103" s="486"/>
      <c r="F103" s="486"/>
      <c r="G103" s="486"/>
      <c r="H103" s="486"/>
      <c r="I103" s="486"/>
      <c r="J103" s="486"/>
      <c r="K103" s="486"/>
      <c r="L103" s="487"/>
      <c r="N103" s="19"/>
      <c r="O103" s="19"/>
    </row>
    <row r="104" spans="1:15" ht="8.25" customHeight="1">
      <c r="A104" s="360"/>
      <c r="B104" s="304"/>
      <c r="C104" s="304"/>
      <c r="D104" s="304"/>
      <c r="E104" s="304"/>
      <c r="F104" s="304"/>
      <c r="G104" s="304"/>
      <c r="H104" s="304"/>
      <c r="I104" s="304"/>
      <c r="J104" s="304"/>
      <c r="K104" s="304"/>
      <c r="L104" s="361"/>
      <c r="N104" s="19"/>
      <c r="O104" s="19"/>
    </row>
    <row r="105" spans="1:15" ht="19.5" customHeight="1">
      <c r="A105" s="413" t="s">
        <v>219</v>
      </c>
      <c r="B105" s="414"/>
      <c r="C105" s="414"/>
      <c r="D105" s="414"/>
      <c r="E105" s="414"/>
      <c r="F105" s="414"/>
      <c r="G105" s="414"/>
      <c r="H105" s="414"/>
      <c r="I105" s="414"/>
      <c r="J105" s="414"/>
      <c r="K105" s="414"/>
      <c r="L105" s="415"/>
      <c r="N105" s="19"/>
      <c r="O105" s="19"/>
    </row>
    <row r="106" spans="1:15" ht="19.5" customHeight="1">
      <c r="A106" s="413"/>
      <c r="B106" s="414"/>
      <c r="C106" s="414"/>
      <c r="D106" s="414"/>
      <c r="E106" s="414"/>
      <c r="F106" s="414"/>
      <c r="G106" s="414"/>
      <c r="H106" s="414"/>
      <c r="I106" s="414"/>
      <c r="J106" s="414"/>
      <c r="K106" s="414"/>
      <c r="L106" s="415"/>
      <c r="N106" s="19"/>
      <c r="O106" s="19"/>
    </row>
    <row r="107" spans="1:15" ht="19.5" customHeight="1" thickBot="1">
      <c r="A107" s="416"/>
      <c r="B107" s="417"/>
      <c r="C107" s="417"/>
      <c r="D107" s="417"/>
      <c r="E107" s="417"/>
      <c r="F107" s="417"/>
      <c r="G107" s="417"/>
      <c r="H107" s="417"/>
      <c r="I107" s="417"/>
      <c r="J107" s="417"/>
      <c r="K107" s="417"/>
      <c r="L107" s="418"/>
      <c r="N107" s="19"/>
      <c r="O107" s="19"/>
    </row>
    <row r="108" spans="1:15" s="320" customFormat="1" ht="30" customHeight="1" thickBot="1">
      <c r="A108" s="507" t="s">
        <v>220</v>
      </c>
      <c r="B108" s="408"/>
      <c r="C108" s="408"/>
      <c r="D108" s="408"/>
      <c r="E108" s="408"/>
      <c r="F108" s="408"/>
      <c r="G108" s="408"/>
      <c r="H108" s="408"/>
      <c r="I108" s="408"/>
      <c r="J108" s="408"/>
      <c r="K108" s="408"/>
      <c r="L108" s="409"/>
      <c r="N108" s="321"/>
      <c r="O108" s="321"/>
    </row>
    <row r="109" spans="1:15" s="259" customFormat="1" ht="18" customHeight="1">
      <c r="A109" s="214"/>
      <c r="B109" s="103"/>
      <c r="C109" s="103"/>
      <c r="D109" s="103"/>
      <c r="E109" s="103"/>
      <c r="F109" s="103"/>
      <c r="G109" s="103"/>
      <c r="H109" s="104"/>
      <c r="I109" s="239"/>
      <c r="J109" s="239"/>
      <c r="K109" s="239"/>
      <c r="L109" s="278"/>
      <c r="N109" s="239"/>
      <c r="O109" s="239"/>
    </row>
    <row r="110" spans="1:15" ht="19.5">
      <c r="A110" s="308" t="s">
        <v>221</v>
      </c>
      <c r="B110" s="111"/>
      <c r="C110" s="111"/>
      <c r="D110" s="111"/>
      <c r="E110" s="111"/>
      <c r="F110" s="111"/>
      <c r="G110" s="111"/>
      <c r="H110" s="111"/>
      <c r="I110" s="396" t="s">
        <v>53</v>
      </c>
      <c r="J110" s="396" t="s">
        <v>54</v>
      </c>
      <c r="K110" s="396" t="s">
        <v>112</v>
      </c>
      <c r="L110" s="395" t="s">
        <v>91</v>
      </c>
      <c r="M110" s="243"/>
      <c r="N110" s="19"/>
      <c r="O110" s="19"/>
    </row>
    <row r="111" spans="1:15" ht="15.75" customHeight="1">
      <c r="A111" s="541" t="s">
        <v>223</v>
      </c>
      <c r="B111" s="542"/>
      <c r="C111" s="542"/>
      <c r="D111" s="542"/>
      <c r="E111" s="542"/>
      <c r="F111" s="542"/>
      <c r="G111" s="542"/>
      <c r="H111" s="542"/>
      <c r="I111" s="396"/>
      <c r="J111" s="396"/>
      <c r="K111" s="396"/>
      <c r="L111" s="395"/>
      <c r="M111" s="243"/>
      <c r="N111" s="19"/>
      <c r="O111" s="19"/>
    </row>
    <row r="112" spans="1:15" ht="21" customHeight="1">
      <c r="A112" s="543"/>
      <c r="B112" s="544"/>
      <c r="C112" s="544"/>
      <c r="D112" s="544"/>
      <c r="E112" s="544"/>
      <c r="F112" s="544"/>
      <c r="G112" s="544"/>
      <c r="H112" s="544"/>
      <c r="I112" s="143"/>
      <c r="J112" s="143"/>
      <c r="K112" s="143"/>
      <c r="L112" s="148"/>
      <c r="N112" s="19"/>
      <c r="O112" s="19"/>
    </row>
    <row r="113" spans="1:15" s="264" customFormat="1" ht="18" customHeight="1">
      <c r="A113" s="311"/>
      <c r="B113" s="312"/>
      <c r="C113" s="312"/>
      <c r="D113" s="312"/>
      <c r="E113" s="312"/>
      <c r="F113" s="312"/>
      <c r="G113" s="312"/>
      <c r="H113" s="313"/>
      <c r="I113" s="314"/>
      <c r="J113" s="314"/>
      <c r="K113" s="315"/>
      <c r="L113" s="316"/>
      <c r="N113" s="265"/>
      <c r="O113" s="265"/>
    </row>
    <row r="114" spans="1:15" s="266" customFormat="1" ht="19.5" customHeight="1">
      <c r="A114" s="442" t="s">
        <v>226</v>
      </c>
      <c r="B114" s="443"/>
      <c r="C114" s="443"/>
      <c r="D114" s="443"/>
      <c r="E114" s="443"/>
      <c r="F114" s="443"/>
      <c r="G114" s="443"/>
      <c r="H114" s="444"/>
      <c r="I114" s="396" t="s">
        <v>53</v>
      </c>
      <c r="J114" s="396" t="s">
        <v>54</v>
      </c>
      <c r="K114" s="396" t="s">
        <v>55</v>
      </c>
      <c r="L114" s="395" t="s">
        <v>91</v>
      </c>
      <c r="N114" s="129"/>
      <c r="O114" s="129"/>
    </row>
    <row r="115" spans="1:15" s="266" customFormat="1" ht="19.5" customHeight="1">
      <c r="A115" s="445"/>
      <c r="B115" s="446"/>
      <c r="C115" s="446"/>
      <c r="D115" s="446"/>
      <c r="E115" s="446"/>
      <c r="F115" s="446"/>
      <c r="G115" s="446"/>
      <c r="H115" s="447"/>
      <c r="I115" s="396"/>
      <c r="J115" s="396"/>
      <c r="K115" s="396"/>
      <c r="L115" s="395"/>
      <c r="N115" s="129"/>
      <c r="O115" s="129"/>
    </row>
    <row r="116" spans="1:15" ht="19.5" customHeight="1">
      <c r="A116" s="448"/>
      <c r="B116" s="449"/>
      <c r="C116" s="449"/>
      <c r="D116" s="449"/>
      <c r="E116" s="449"/>
      <c r="F116" s="449"/>
      <c r="G116" s="449"/>
      <c r="H116" s="450"/>
      <c r="I116" s="143"/>
      <c r="J116" s="143"/>
      <c r="K116" s="143"/>
      <c r="L116" s="143"/>
      <c r="N116" s="19"/>
      <c r="O116" s="19"/>
    </row>
    <row r="117" spans="1:15" s="264" customFormat="1" ht="19.5" customHeight="1">
      <c r="A117" s="372" t="s">
        <v>146</v>
      </c>
      <c r="B117" s="373"/>
      <c r="C117" s="373"/>
      <c r="D117" s="373"/>
      <c r="E117" s="373"/>
      <c r="F117" s="373"/>
      <c r="G117" s="373"/>
      <c r="H117" s="371"/>
      <c r="I117" s="152"/>
      <c r="J117" s="152"/>
      <c r="K117" s="153"/>
      <c r="L117" s="226"/>
      <c r="N117" s="265"/>
      <c r="O117" s="265"/>
    </row>
    <row r="118" spans="1:15" s="264" customFormat="1" ht="19.5" customHeight="1">
      <c r="A118" s="423"/>
      <c r="B118" s="424"/>
      <c r="C118" s="424"/>
      <c r="D118" s="424"/>
      <c r="E118" s="424"/>
      <c r="F118" s="424"/>
      <c r="G118" s="424"/>
      <c r="H118" s="424"/>
      <c r="I118" s="143"/>
      <c r="J118" s="143"/>
      <c r="K118" s="143"/>
      <c r="L118" s="143"/>
      <c r="N118" s="265"/>
      <c r="O118" s="265"/>
    </row>
    <row r="119" spans="1:15" s="264" customFormat="1" ht="19.5" customHeight="1">
      <c r="A119" s="372" t="s">
        <v>147</v>
      </c>
      <c r="B119" s="373"/>
      <c r="C119" s="373"/>
      <c r="D119" s="373"/>
      <c r="E119" s="373"/>
      <c r="F119" s="373"/>
      <c r="G119" s="373"/>
      <c r="H119" s="371"/>
      <c r="I119" s="154"/>
      <c r="J119" s="154"/>
      <c r="K119" s="155"/>
      <c r="L119" s="227"/>
      <c r="N119" s="265"/>
      <c r="O119" s="265"/>
    </row>
    <row r="120" spans="1:15" s="264" customFormat="1" ht="19.5" customHeight="1">
      <c r="A120" s="372"/>
      <c r="B120" s="373"/>
      <c r="C120" s="373"/>
      <c r="D120" s="373"/>
      <c r="E120" s="373"/>
      <c r="F120" s="373"/>
      <c r="G120" s="373"/>
      <c r="H120" s="371"/>
      <c r="I120" s="154"/>
      <c r="J120" s="154"/>
      <c r="K120" s="155"/>
      <c r="L120" s="227"/>
      <c r="N120" s="265"/>
      <c r="O120" s="265"/>
    </row>
    <row r="121" spans="1:15" s="264" customFormat="1" ht="22.5" customHeight="1">
      <c r="A121" s="423"/>
      <c r="B121" s="424"/>
      <c r="C121" s="424"/>
      <c r="D121" s="424"/>
      <c r="E121" s="424"/>
      <c r="F121" s="424"/>
      <c r="G121" s="424"/>
      <c r="H121" s="424"/>
      <c r="I121" s="143"/>
      <c r="J121" s="143"/>
      <c r="K121" s="143"/>
      <c r="L121" s="156"/>
      <c r="N121" s="265"/>
      <c r="O121" s="265"/>
    </row>
    <row r="122" spans="1:15" s="264" customFormat="1" ht="19.5" customHeight="1">
      <c r="A122" s="433" t="s">
        <v>148</v>
      </c>
      <c r="B122" s="434"/>
      <c r="C122" s="434"/>
      <c r="D122" s="434"/>
      <c r="E122" s="434"/>
      <c r="F122" s="434"/>
      <c r="G122" s="434"/>
      <c r="H122" s="435"/>
      <c r="I122" s="154"/>
      <c r="J122" s="154"/>
      <c r="K122" s="155"/>
      <c r="L122" s="227"/>
      <c r="N122" s="265"/>
      <c r="O122" s="265"/>
    </row>
    <row r="123" spans="1:15" s="264" customFormat="1" ht="19.5" customHeight="1">
      <c r="A123" s="531"/>
      <c r="B123" s="532"/>
      <c r="C123" s="532"/>
      <c r="D123" s="532"/>
      <c r="E123" s="532"/>
      <c r="F123" s="532"/>
      <c r="G123" s="532"/>
      <c r="H123" s="532"/>
      <c r="I123" s="143"/>
      <c r="J123" s="143"/>
      <c r="K123" s="143"/>
      <c r="L123" s="156"/>
      <c r="N123" s="265"/>
      <c r="O123" s="265"/>
    </row>
    <row r="124" spans="1:15" s="264" customFormat="1" ht="19.5" customHeight="1">
      <c r="A124" s="372" t="s">
        <v>154</v>
      </c>
      <c r="B124" s="373"/>
      <c r="C124" s="373"/>
      <c r="D124" s="373"/>
      <c r="E124" s="373"/>
      <c r="F124" s="373"/>
      <c r="G124" s="373"/>
      <c r="H124" s="371"/>
      <c r="I124" s="154"/>
      <c r="J124" s="154"/>
      <c r="K124" s="155"/>
      <c r="L124" s="227"/>
      <c r="N124" s="265"/>
      <c r="O124" s="265"/>
    </row>
    <row r="125" spans="1:15" s="264" customFormat="1" ht="19.5" customHeight="1">
      <c r="A125" s="423"/>
      <c r="B125" s="424"/>
      <c r="C125" s="424"/>
      <c r="D125" s="424"/>
      <c r="E125" s="424"/>
      <c r="F125" s="424"/>
      <c r="G125" s="424"/>
      <c r="H125" s="424"/>
      <c r="I125" s="143"/>
      <c r="J125" s="143"/>
      <c r="K125" s="143"/>
      <c r="L125" s="156"/>
      <c r="N125" s="265"/>
      <c r="O125" s="265"/>
    </row>
    <row r="126" spans="1:15" s="264" customFormat="1" ht="19.5" customHeight="1">
      <c r="A126" s="372" t="s">
        <v>1</v>
      </c>
      <c r="B126" s="373"/>
      <c r="C126" s="373"/>
      <c r="D126" s="373"/>
      <c r="E126" s="373"/>
      <c r="F126" s="373"/>
      <c r="G126" s="373"/>
      <c r="H126" s="371"/>
      <c r="I126" s="154"/>
      <c r="J126" s="154"/>
      <c r="K126" s="155"/>
      <c r="L126" s="227"/>
      <c r="N126" s="265"/>
      <c r="O126" s="265"/>
    </row>
    <row r="127" spans="1:15" s="264" customFormat="1" ht="24.75" customHeight="1">
      <c r="A127" s="423"/>
      <c r="B127" s="424"/>
      <c r="C127" s="424"/>
      <c r="D127" s="424"/>
      <c r="E127" s="424"/>
      <c r="F127" s="424"/>
      <c r="G127" s="424"/>
      <c r="H127" s="424"/>
      <c r="I127" s="143"/>
      <c r="J127" s="143"/>
      <c r="K127" s="143"/>
      <c r="L127" s="156"/>
      <c r="N127" s="265"/>
      <c r="O127" s="265"/>
    </row>
    <row r="128" spans="1:15" s="264" customFormat="1" ht="19.5" customHeight="1">
      <c r="A128" s="433" t="s">
        <v>149</v>
      </c>
      <c r="B128" s="434"/>
      <c r="C128" s="434"/>
      <c r="D128" s="434"/>
      <c r="E128" s="434"/>
      <c r="F128" s="434"/>
      <c r="G128" s="434"/>
      <c r="H128" s="435"/>
      <c r="I128" s="154"/>
      <c r="J128" s="154"/>
      <c r="K128" s="155"/>
      <c r="L128" s="227"/>
      <c r="N128" s="265"/>
      <c r="O128" s="265"/>
    </row>
    <row r="129" spans="1:15" s="264" customFormat="1" ht="19.5" customHeight="1">
      <c r="A129" s="372"/>
      <c r="B129" s="373"/>
      <c r="C129" s="373"/>
      <c r="D129" s="373"/>
      <c r="E129" s="373"/>
      <c r="F129" s="373"/>
      <c r="G129" s="373"/>
      <c r="H129" s="371"/>
      <c r="I129" s="154"/>
      <c r="J129" s="154"/>
      <c r="K129" s="155"/>
      <c r="L129" s="227"/>
      <c r="N129" s="265"/>
      <c r="O129" s="265"/>
    </row>
    <row r="130" spans="1:15" s="264" customFormat="1" ht="19.5" customHeight="1">
      <c r="A130" s="531"/>
      <c r="B130" s="532"/>
      <c r="C130" s="532"/>
      <c r="D130" s="532"/>
      <c r="E130" s="532"/>
      <c r="F130" s="532"/>
      <c r="G130" s="532"/>
      <c r="H130" s="533"/>
      <c r="I130" s="158"/>
      <c r="J130" s="158"/>
      <c r="K130" s="159"/>
      <c r="L130" s="228"/>
      <c r="N130" s="265"/>
      <c r="O130" s="265"/>
    </row>
    <row r="131" spans="1:15" s="264" customFormat="1" ht="18" customHeight="1">
      <c r="A131" s="215"/>
      <c r="B131" s="108"/>
      <c r="C131" s="108"/>
      <c r="D131" s="108"/>
      <c r="E131" s="108"/>
      <c r="F131" s="108"/>
      <c r="G131" s="108"/>
      <c r="H131" s="109"/>
      <c r="I131" s="160"/>
      <c r="J131" s="160"/>
      <c r="K131" s="161"/>
      <c r="L131" s="229"/>
      <c r="N131" s="265"/>
      <c r="O131" s="265"/>
    </row>
    <row r="132" spans="1:15" s="264" customFormat="1" ht="24" customHeight="1">
      <c r="A132" s="442" t="s">
        <v>227</v>
      </c>
      <c r="B132" s="536"/>
      <c r="C132" s="536"/>
      <c r="D132" s="536"/>
      <c r="E132" s="536"/>
      <c r="F132" s="536"/>
      <c r="G132" s="536"/>
      <c r="H132" s="537"/>
      <c r="I132" s="421" t="s">
        <v>53</v>
      </c>
      <c r="J132" s="396" t="s">
        <v>54</v>
      </c>
      <c r="K132" s="396" t="s">
        <v>55</v>
      </c>
      <c r="L132" s="395" t="s">
        <v>91</v>
      </c>
      <c r="N132" s="265"/>
      <c r="O132" s="265"/>
    </row>
    <row r="133" spans="1:15" s="264" customFormat="1" ht="21.75" customHeight="1">
      <c r="A133" s="538"/>
      <c r="B133" s="539"/>
      <c r="C133" s="539"/>
      <c r="D133" s="539"/>
      <c r="E133" s="539"/>
      <c r="F133" s="539"/>
      <c r="G133" s="539"/>
      <c r="H133" s="540"/>
      <c r="I133" s="421"/>
      <c r="J133" s="396"/>
      <c r="K133" s="396"/>
      <c r="L133" s="395"/>
      <c r="N133" s="265"/>
      <c r="O133" s="265"/>
    </row>
    <row r="134" spans="1:15" s="264" customFormat="1" ht="19.5" customHeight="1">
      <c r="A134" s="372" t="s">
        <v>222</v>
      </c>
      <c r="B134" s="373"/>
      <c r="C134" s="373"/>
      <c r="D134" s="373"/>
      <c r="E134" s="373"/>
      <c r="F134" s="373"/>
      <c r="G134" s="373"/>
      <c r="H134" s="371"/>
      <c r="I134" s="317"/>
      <c r="J134" s="317"/>
      <c r="K134" s="317"/>
      <c r="L134" s="317"/>
      <c r="N134" s="265"/>
      <c r="O134" s="265"/>
    </row>
    <row r="135" spans="1:15" s="264" customFormat="1" ht="19.5" customHeight="1">
      <c r="A135" s="423"/>
      <c r="B135" s="424"/>
      <c r="C135" s="424"/>
      <c r="D135" s="424"/>
      <c r="E135" s="424"/>
      <c r="F135" s="424"/>
      <c r="G135" s="424"/>
      <c r="H135" s="530"/>
      <c r="I135" s="143"/>
      <c r="J135" s="143"/>
      <c r="K135" s="143"/>
      <c r="L135" s="143"/>
      <c r="N135" s="265"/>
      <c r="O135" s="265"/>
    </row>
    <row r="136" spans="1:15" s="264" customFormat="1" ht="19.5" customHeight="1">
      <c r="A136" s="372" t="s">
        <v>155</v>
      </c>
      <c r="B136" s="373"/>
      <c r="C136" s="373"/>
      <c r="D136" s="373"/>
      <c r="E136" s="373"/>
      <c r="F136" s="373"/>
      <c r="G136" s="373"/>
      <c r="H136" s="371"/>
      <c r="I136" s="167"/>
      <c r="J136" s="165"/>
      <c r="K136" s="166"/>
      <c r="L136" s="231"/>
      <c r="N136" s="265"/>
      <c r="O136" s="265"/>
    </row>
    <row r="137" spans="1:15" s="264" customFormat="1" ht="19.5" customHeight="1">
      <c r="A137" s="423"/>
      <c r="B137" s="424"/>
      <c r="C137" s="424"/>
      <c r="D137" s="424"/>
      <c r="E137" s="424"/>
      <c r="F137" s="424"/>
      <c r="G137" s="424"/>
      <c r="H137" s="530"/>
      <c r="I137" s="143"/>
      <c r="J137" s="143"/>
      <c r="K137" s="143"/>
      <c r="L137" s="156"/>
      <c r="N137" s="265"/>
      <c r="O137" s="265"/>
    </row>
    <row r="138" spans="1:15" s="264" customFormat="1" ht="19.5" customHeight="1">
      <c r="A138" s="433" t="s">
        <v>150</v>
      </c>
      <c r="B138" s="434"/>
      <c r="C138" s="434"/>
      <c r="D138" s="434"/>
      <c r="E138" s="434"/>
      <c r="F138" s="434"/>
      <c r="G138" s="434"/>
      <c r="H138" s="435"/>
      <c r="I138" s="167"/>
      <c r="J138" s="165"/>
      <c r="K138" s="166"/>
      <c r="L138" s="231"/>
      <c r="N138" s="265"/>
      <c r="O138" s="265"/>
    </row>
    <row r="139" spans="1:15" s="264" customFormat="1" ht="19.5" customHeight="1">
      <c r="A139" s="423"/>
      <c r="B139" s="424"/>
      <c r="C139" s="424"/>
      <c r="D139" s="424"/>
      <c r="E139" s="424"/>
      <c r="F139" s="424"/>
      <c r="G139" s="424"/>
      <c r="H139" s="424"/>
      <c r="I139" s="143"/>
      <c r="J139" s="143"/>
      <c r="K139" s="143"/>
      <c r="L139" s="143"/>
      <c r="N139" s="265"/>
      <c r="O139" s="265"/>
    </row>
    <row r="140" spans="1:15" s="264" customFormat="1" ht="19.5" customHeight="1">
      <c r="A140" s="433" t="s">
        <v>151</v>
      </c>
      <c r="B140" s="434"/>
      <c r="C140" s="434"/>
      <c r="D140" s="434"/>
      <c r="E140" s="434"/>
      <c r="F140" s="434"/>
      <c r="G140" s="434"/>
      <c r="H140" s="435"/>
      <c r="I140" s="154"/>
      <c r="J140" s="154"/>
      <c r="K140" s="155"/>
      <c r="L140" s="227"/>
      <c r="N140" s="265"/>
      <c r="O140" s="265"/>
    </row>
    <row r="141" spans="1:15" s="264" customFormat="1" ht="19.5" customHeight="1">
      <c r="A141" s="372"/>
      <c r="B141" s="373"/>
      <c r="C141" s="373"/>
      <c r="D141" s="373"/>
      <c r="E141" s="373"/>
      <c r="F141" s="373"/>
      <c r="G141" s="373"/>
      <c r="H141" s="371"/>
      <c r="I141" s="154"/>
      <c r="J141" s="154"/>
      <c r="K141" s="155"/>
      <c r="L141" s="227"/>
      <c r="N141" s="265"/>
      <c r="O141" s="265"/>
    </row>
    <row r="142" spans="1:15" s="264" customFormat="1" ht="20.25">
      <c r="A142" s="531"/>
      <c r="B142" s="532"/>
      <c r="C142" s="532"/>
      <c r="D142" s="532"/>
      <c r="E142" s="532"/>
      <c r="F142" s="532"/>
      <c r="G142" s="532"/>
      <c r="H142" s="532"/>
      <c r="I142" s="143"/>
      <c r="J142" s="143"/>
      <c r="K142" s="143"/>
      <c r="L142" s="143"/>
      <c r="N142" s="265"/>
      <c r="O142" s="265"/>
    </row>
    <row r="143" spans="1:15" s="264" customFormat="1" ht="18" customHeight="1">
      <c r="A143" s="215"/>
      <c r="B143" s="108"/>
      <c r="C143" s="108"/>
      <c r="D143" s="108"/>
      <c r="E143" s="108"/>
      <c r="F143" s="108"/>
      <c r="G143" s="108"/>
      <c r="H143" s="109"/>
      <c r="I143" s="168"/>
      <c r="J143" s="168"/>
      <c r="K143" s="107"/>
      <c r="L143" s="233"/>
      <c r="N143" s="265"/>
      <c r="O143" s="265"/>
    </row>
    <row r="144" spans="1:15" s="264" customFormat="1" ht="19.5" customHeight="1">
      <c r="A144" s="375" t="s">
        <v>228</v>
      </c>
      <c r="B144" s="428"/>
      <c r="C144" s="428"/>
      <c r="D144" s="428"/>
      <c r="E144" s="428"/>
      <c r="F144" s="428"/>
      <c r="G144" s="428"/>
      <c r="H144" s="429"/>
      <c r="I144" s="162" t="s">
        <v>53</v>
      </c>
      <c r="J144" s="142" t="s">
        <v>54</v>
      </c>
      <c r="K144" s="142" t="s">
        <v>55</v>
      </c>
      <c r="L144" s="147" t="s">
        <v>91</v>
      </c>
      <c r="N144" s="265"/>
      <c r="O144" s="265"/>
    </row>
    <row r="145" spans="1:15" s="264" customFormat="1" ht="19.5" customHeight="1">
      <c r="A145" s="430"/>
      <c r="B145" s="431"/>
      <c r="C145" s="431"/>
      <c r="D145" s="431"/>
      <c r="E145" s="431"/>
      <c r="F145" s="431"/>
      <c r="G145" s="431"/>
      <c r="H145" s="432"/>
      <c r="I145" s="163"/>
      <c r="J145" s="143"/>
      <c r="K145" s="143"/>
      <c r="L145" s="143"/>
      <c r="N145" s="265"/>
      <c r="O145" s="265"/>
    </row>
    <row r="146" spans="1:15" s="264" customFormat="1" ht="19.5" customHeight="1">
      <c r="A146" s="433" t="s">
        <v>216</v>
      </c>
      <c r="B146" s="434"/>
      <c r="C146" s="434"/>
      <c r="D146" s="434"/>
      <c r="E146" s="434"/>
      <c r="F146" s="434"/>
      <c r="G146" s="434"/>
      <c r="H146" s="435"/>
      <c r="I146" s="265"/>
      <c r="J146" s="265"/>
      <c r="K146" s="265"/>
      <c r="L146" s="277"/>
      <c r="N146" s="265"/>
      <c r="O146" s="265"/>
    </row>
    <row r="147" spans="1:15" s="264" customFormat="1" ht="19.5" customHeight="1">
      <c r="A147" s="372"/>
      <c r="B147" s="373"/>
      <c r="C147" s="373"/>
      <c r="D147" s="373"/>
      <c r="E147" s="373"/>
      <c r="F147" s="373"/>
      <c r="G147" s="373"/>
      <c r="H147" s="371"/>
      <c r="I147" s="164"/>
      <c r="J147" s="164"/>
      <c r="K147" s="164"/>
      <c r="L147" s="230"/>
      <c r="N147" s="265"/>
      <c r="O147" s="265"/>
    </row>
    <row r="148" spans="1:15" s="264" customFormat="1" ht="19.5" customHeight="1">
      <c r="A148" s="433" t="s">
        <v>157</v>
      </c>
      <c r="B148" s="434"/>
      <c r="C148" s="434"/>
      <c r="D148" s="434"/>
      <c r="E148" s="434"/>
      <c r="F148" s="434"/>
      <c r="G148" s="434"/>
      <c r="H148" s="435"/>
      <c r="I148" s="165"/>
      <c r="J148" s="165"/>
      <c r="K148" s="166"/>
      <c r="L148" s="231"/>
      <c r="N148" s="265"/>
      <c r="O148" s="265"/>
    </row>
    <row r="149" spans="1:15" s="264" customFormat="1" ht="19.5" customHeight="1">
      <c r="A149" s="531"/>
      <c r="B149" s="532"/>
      <c r="C149" s="532"/>
      <c r="D149" s="532"/>
      <c r="E149" s="532"/>
      <c r="F149" s="532"/>
      <c r="G149" s="532"/>
      <c r="H149" s="533"/>
      <c r="I149" s="158"/>
      <c r="J149" s="158"/>
      <c r="K149" s="159"/>
      <c r="L149" s="232"/>
      <c r="N149" s="265"/>
      <c r="O149" s="265"/>
    </row>
    <row r="150" spans="1:15" s="264" customFormat="1" ht="18" customHeight="1">
      <c r="A150" s="215"/>
      <c r="B150" s="108"/>
      <c r="C150" s="108"/>
      <c r="D150" s="108"/>
      <c r="E150" s="108"/>
      <c r="F150" s="108"/>
      <c r="G150" s="108"/>
      <c r="H150" s="109"/>
      <c r="I150" s="160"/>
      <c r="J150" s="160"/>
      <c r="K150" s="161"/>
      <c r="L150" s="229"/>
      <c r="N150" s="265"/>
      <c r="O150" s="265"/>
    </row>
    <row r="151" spans="1:15" s="268" customFormat="1" ht="19.5" customHeight="1">
      <c r="A151" s="375" t="s">
        <v>229</v>
      </c>
      <c r="B151" s="376"/>
      <c r="C151" s="376"/>
      <c r="D151" s="376"/>
      <c r="E151" s="376"/>
      <c r="F151" s="376"/>
      <c r="G151" s="376"/>
      <c r="H151" s="377"/>
      <c r="I151" s="421" t="s">
        <v>53</v>
      </c>
      <c r="J151" s="396" t="s">
        <v>54</v>
      </c>
      <c r="K151" s="396" t="s">
        <v>55</v>
      </c>
      <c r="L151" s="395" t="s">
        <v>91</v>
      </c>
      <c r="M151" s="243"/>
      <c r="N151" s="267"/>
      <c r="O151" s="267"/>
    </row>
    <row r="152" spans="1:15" s="268" customFormat="1" ht="19.5" customHeight="1">
      <c r="A152" s="378"/>
      <c r="B152" s="379"/>
      <c r="C152" s="379"/>
      <c r="D152" s="379"/>
      <c r="E152" s="379"/>
      <c r="F152" s="379"/>
      <c r="G152" s="379"/>
      <c r="H152" s="380"/>
      <c r="I152" s="421"/>
      <c r="J152" s="396"/>
      <c r="K152" s="396"/>
      <c r="L152" s="395"/>
      <c r="M152" s="259"/>
      <c r="N152" s="267"/>
      <c r="O152" s="267"/>
    </row>
    <row r="153" spans="1:15" ht="25.5" customHeight="1">
      <c r="A153" s="372" t="s">
        <v>243</v>
      </c>
      <c r="B153" s="520"/>
      <c r="C153" s="520"/>
      <c r="D153" s="520"/>
      <c r="E153" s="520"/>
      <c r="F153" s="520"/>
      <c r="G153" s="520"/>
      <c r="H153" s="520"/>
      <c r="I153" s="154"/>
      <c r="J153" s="154"/>
      <c r="K153" s="154"/>
      <c r="L153" s="224"/>
      <c r="M153" s="268"/>
      <c r="N153" s="19"/>
      <c r="O153" s="19"/>
    </row>
    <row r="154" spans="1:15" s="243" customFormat="1" ht="28.5" customHeight="1">
      <c r="A154" s="534"/>
      <c r="B154" s="535"/>
      <c r="C154" s="535"/>
      <c r="D154" s="535"/>
      <c r="E154" s="535"/>
      <c r="F154" s="535"/>
      <c r="G154" s="535"/>
      <c r="H154" s="535"/>
      <c r="I154" s="143"/>
      <c r="J154" s="143"/>
      <c r="K154" s="143"/>
      <c r="L154" s="143"/>
      <c r="M154" s="268"/>
      <c r="N154" s="254"/>
      <c r="O154" s="254"/>
    </row>
    <row r="155" spans="1:15" s="268" customFormat="1" ht="19.5" customHeight="1">
      <c r="A155" s="433" t="s">
        <v>244</v>
      </c>
      <c r="B155" s="434"/>
      <c r="C155" s="434"/>
      <c r="D155" s="434"/>
      <c r="E155" s="434"/>
      <c r="F155" s="434"/>
      <c r="G155" s="434"/>
      <c r="H155" s="435"/>
      <c r="I155" s="165"/>
      <c r="J155" s="165"/>
      <c r="K155" s="166"/>
      <c r="L155" s="234"/>
      <c r="N155" s="267"/>
      <c r="O155" s="267"/>
    </row>
    <row r="156" spans="1:15" ht="29.25" customHeight="1">
      <c r="A156" s="372"/>
      <c r="B156" s="373"/>
      <c r="C156" s="373"/>
      <c r="D156" s="373"/>
      <c r="E156" s="373"/>
      <c r="F156" s="373"/>
      <c r="G156" s="373"/>
      <c r="H156" s="371"/>
      <c r="I156" s="154"/>
      <c r="J156" s="154"/>
      <c r="K156" s="154"/>
      <c r="L156" s="224"/>
      <c r="M156" s="268"/>
      <c r="N156" s="19"/>
      <c r="O156" s="19"/>
    </row>
    <row r="157" spans="1:15" s="243" customFormat="1" ht="26.25" customHeight="1">
      <c r="A157" s="423"/>
      <c r="B157" s="424"/>
      <c r="C157" s="424"/>
      <c r="D157" s="424"/>
      <c r="E157" s="424"/>
      <c r="F157" s="424"/>
      <c r="G157" s="424"/>
      <c r="H157" s="424"/>
      <c r="I157" s="143"/>
      <c r="J157" s="143"/>
      <c r="K157" s="143"/>
      <c r="L157" s="143"/>
      <c r="M157" s="268"/>
      <c r="N157" s="254"/>
      <c r="O157" s="254"/>
    </row>
    <row r="158" spans="1:15" s="268" customFormat="1" ht="19.5" customHeight="1">
      <c r="A158" s="516" t="s">
        <v>0</v>
      </c>
      <c r="B158" s="517"/>
      <c r="C158" s="517"/>
      <c r="D158" s="517"/>
      <c r="E158" s="517"/>
      <c r="F158" s="517"/>
      <c r="G158" s="517"/>
      <c r="H158" s="518"/>
      <c r="I158" s="169"/>
      <c r="J158" s="169"/>
      <c r="K158" s="169"/>
      <c r="L158" s="235"/>
      <c r="N158" s="267"/>
      <c r="O158" s="267"/>
    </row>
    <row r="159" spans="1:15" s="268" customFormat="1" ht="19.5" customHeight="1">
      <c r="A159" s="519"/>
      <c r="B159" s="520"/>
      <c r="C159" s="520"/>
      <c r="D159" s="520"/>
      <c r="E159" s="520"/>
      <c r="F159" s="520"/>
      <c r="G159" s="520"/>
      <c r="H159" s="521"/>
      <c r="I159" s="169"/>
      <c r="J159" s="169"/>
      <c r="K159" s="169"/>
      <c r="L159" s="235"/>
      <c r="N159" s="267"/>
      <c r="O159" s="267"/>
    </row>
    <row r="160" spans="1:15" s="268" customFormat="1" ht="76.5" customHeight="1">
      <c r="A160" s="522"/>
      <c r="B160" s="523"/>
      <c r="C160" s="523"/>
      <c r="D160" s="523"/>
      <c r="E160" s="523"/>
      <c r="F160" s="523"/>
      <c r="G160" s="523"/>
      <c r="H160" s="523"/>
      <c r="I160" s="143"/>
      <c r="J160" s="143"/>
      <c r="K160" s="143"/>
      <c r="L160" s="143"/>
      <c r="N160" s="267"/>
      <c r="O160" s="267"/>
    </row>
    <row r="161" spans="1:15" s="264" customFormat="1" ht="18" customHeight="1" thickBot="1">
      <c r="A161" s="213"/>
      <c r="B161" s="18"/>
      <c r="C161" s="18"/>
      <c r="D161" s="18"/>
      <c r="E161" s="18"/>
      <c r="F161" s="18"/>
      <c r="G161" s="18"/>
      <c r="H161" s="149"/>
      <c r="I161" s="150"/>
      <c r="J161" s="150"/>
      <c r="K161" s="151"/>
      <c r="L161" s="225"/>
      <c r="N161" s="265"/>
      <c r="O161" s="265"/>
    </row>
    <row r="162" spans="1:12" s="320" customFormat="1" ht="30" customHeight="1" thickBot="1">
      <c r="A162" s="507" t="s">
        <v>188</v>
      </c>
      <c r="B162" s="408"/>
      <c r="C162" s="408"/>
      <c r="D162" s="408"/>
      <c r="E162" s="408"/>
      <c r="F162" s="408"/>
      <c r="G162" s="408"/>
      <c r="H162" s="408"/>
      <c r="I162" s="508"/>
      <c r="J162" s="508"/>
      <c r="K162" s="508"/>
      <c r="L162" s="509"/>
    </row>
    <row r="163" spans="1:12" ht="19.5" customHeight="1">
      <c r="A163" s="524" t="s">
        <v>113</v>
      </c>
      <c r="B163" s="525"/>
      <c r="C163" s="525"/>
      <c r="D163" s="525"/>
      <c r="E163" s="525"/>
      <c r="F163" s="525"/>
      <c r="G163" s="525"/>
      <c r="H163" s="525"/>
      <c r="I163" s="525"/>
      <c r="J163" s="525"/>
      <c r="K163" s="525"/>
      <c r="L163" s="526"/>
    </row>
    <row r="164" spans="1:12" ht="19.5" customHeight="1">
      <c r="A164" s="527"/>
      <c r="B164" s="528"/>
      <c r="C164" s="528"/>
      <c r="D164" s="528"/>
      <c r="E164" s="528"/>
      <c r="F164" s="528"/>
      <c r="G164" s="528"/>
      <c r="H164" s="528"/>
      <c r="I164" s="528"/>
      <c r="J164" s="528"/>
      <c r="K164" s="528"/>
      <c r="L164" s="529"/>
    </row>
    <row r="165" spans="1:12" ht="19.5" customHeight="1">
      <c r="A165" s="209"/>
      <c r="B165" s="19"/>
      <c r="C165" s="19"/>
      <c r="D165" s="19"/>
      <c r="E165" s="19"/>
      <c r="F165" s="19"/>
      <c r="G165" s="19"/>
      <c r="H165" s="19"/>
      <c r="I165" s="19"/>
      <c r="J165" s="19"/>
      <c r="K165" s="19"/>
      <c r="L165" s="210"/>
    </row>
    <row r="166" spans="1:12" ht="19.5" customHeight="1">
      <c r="A166" s="216" t="s">
        <v>114</v>
      </c>
      <c r="B166" s="19"/>
      <c r="C166" s="425"/>
      <c r="D166" s="426"/>
      <c r="E166" s="427"/>
      <c r="F166" s="121" t="s">
        <v>115</v>
      </c>
      <c r="G166" s="425"/>
      <c r="H166" s="426"/>
      <c r="I166" s="426"/>
      <c r="J166" s="427"/>
      <c r="K166" s="19"/>
      <c r="L166" s="210"/>
    </row>
    <row r="167" spans="1:12" ht="19.5" customHeight="1">
      <c r="A167" s="217" t="s">
        <v>76</v>
      </c>
      <c r="B167" s="19"/>
      <c r="C167" s="425"/>
      <c r="D167" s="427"/>
      <c r="E167" s="13" t="s">
        <v>77</v>
      </c>
      <c r="F167" s="425"/>
      <c r="G167" s="426"/>
      <c r="H167" s="426"/>
      <c r="I167" s="426"/>
      <c r="J167" s="427"/>
      <c r="K167" s="19"/>
      <c r="L167" s="210"/>
    </row>
    <row r="168" spans="1:12" ht="19.5" customHeight="1">
      <c r="A168" s="218" t="s">
        <v>78</v>
      </c>
      <c r="B168" s="425"/>
      <c r="C168" s="426"/>
      <c r="D168" s="426"/>
      <c r="E168" s="427"/>
      <c r="F168" s="121" t="s">
        <v>79</v>
      </c>
      <c r="G168" s="19"/>
      <c r="H168" s="425"/>
      <c r="I168" s="426"/>
      <c r="J168" s="427"/>
      <c r="K168" s="19"/>
      <c r="L168" s="210"/>
    </row>
    <row r="169" spans="1:13" s="243" customFormat="1" ht="19.5" customHeight="1">
      <c r="A169" s="212"/>
      <c r="B169" s="19"/>
      <c r="C169" s="19"/>
      <c r="D169" s="19"/>
      <c r="E169" s="19"/>
      <c r="F169" s="21"/>
      <c r="G169" s="19"/>
      <c r="H169" s="170"/>
      <c r="I169" s="19"/>
      <c r="J169" s="19"/>
      <c r="K169" s="19"/>
      <c r="L169" s="210"/>
      <c r="M169" s="8"/>
    </row>
    <row r="170" spans="1:12" ht="19.5" customHeight="1">
      <c r="A170" s="218" t="s">
        <v>116</v>
      </c>
      <c r="B170" s="425"/>
      <c r="C170" s="426"/>
      <c r="D170" s="426"/>
      <c r="E170" s="427"/>
      <c r="F170" s="121" t="s">
        <v>117</v>
      </c>
      <c r="G170" s="425"/>
      <c r="H170" s="426"/>
      <c r="I170" s="426"/>
      <c r="J170" s="427"/>
      <c r="K170" s="19"/>
      <c r="L170" s="210"/>
    </row>
    <row r="171" spans="1:13" ht="34.5" customHeight="1" thickBot="1">
      <c r="A171" s="219"/>
      <c r="B171" s="19"/>
      <c r="C171" s="19"/>
      <c r="D171" s="19"/>
      <c r="E171" s="19"/>
      <c r="F171" s="21"/>
      <c r="G171" s="19"/>
      <c r="H171" s="19"/>
      <c r="I171" s="19"/>
      <c r="J171" s="19"/>
      <c r="K171" s="19"/>
      <c r="L171" s="210"/>
      <c r="M171" s="243"/>
    </row>
    <row r="172" spans="1:12" ht="19.5" customHeight="1" thickBot="1">
      <c r="A172" s="510" t="s">
        <v>156</v>
      </c>
      <c r="B172" s="511"/>
      <c r="C172" s="511"/>
      <c r="D172" s="511"/>
      <c r="E172" s="511"/>
      <c r="F172" s="511"/>
      <c r="G172" s="511"/>
      <c r="H172" s="511"/>
      <c r="I172" s="511"/>
      <c r="J172" s="511"/>
      <c r="K172" s="511"/>
      <c r="L172" s="512"/>
    </row>
    <row r="173" spans="1:12" ht="19.5" customHeight="1" thickBot="1">
      <c r="A173" s="220"/>
      <c r="B173" s="22"/>
      <c r="C173" s="22"/>
      <c r="D173" s="22"/>
      <c r="E173" s="22"/>
      <c r="F173" s="22"/>
      <c r="G173" s="22"/>
      <c r="H173" s="22"/>
      <c r="I173" s="22"/>
      <c r="J173" s="22"/>
      <c r="K173" s="22"/>
      <c r="L173" s="223"/>
    </row>
    <row r="174" spans="1:15" s="319" customFormat="1" ht="30" customHeight="1" thickBot="1">
      <c r="A174" s="507" t="s">
        <v>189</v>
      </c>
      <c r="B174" s="408"/>
      <c r="C174" s="408"/>
      <c r="D174" s="408"/>
      <c r="E174" s="408"/>
      <c r="F174" s="408"/>
      <c r="G174" s="408"/>
      <c r="H174" s="408"/>
      <c r="I174" s="408"/>
      <c r="J174" s="408"/>
      <c r="K174" s="408"/>
      <c r="L174" s="409"/>
      <c r="N174" s="138"/>
      <c r="O174" s="138"/>
    </row>
    <row r="175" spans="1:15" ht="19.5" customHeight="1">
      <c r="A175" s="221"/>
      <c r="B175" s="171"/>
      <c r="C175" s="171"/>
      <c r="D175" s="171"/>
      <c r="E175" s="171"/>
      <c r="F175" s="171"/>
      <c r="G175" s="171"/>
      <c r="H175" s="171"/>
      <c r="I175" s="171"/>
      <c r="J175" s="171"/>
      <c r="K175" s="171"/>
      <c r="L175" s="236"/>
      <c r="N175" s="19"/>
      <c r="O175" s="269"/>
    </row>
    <row r="176" spans="1:16" ht="19.5" customHeight="1">
      <c r="A176" s="301" t="s">
        <v>132</v>
      </c>
      <c r="B176" s="17"/>
      <c r="C176" s="274"/>
      <c r="D176" s="280"/>
      <c r="E176" s="557" t="s">
        <v>134</v>
      </c>
      <c r="F176" s="558"/>
      <c r="G176" s="559"/>
      <c r="H176" s="513"/>
      <c r="I176" s="514"/>
      <c r="J176" s="514"/>
      <c r="K176" s="515"/>
      <c r="L176" s="210"/>
      <c r="M176" s="270"/>
      <c r="N176" s="19"/>
      <c r="P176" s="259"/>
    </row>
    <row r="177" spans="1:14" ht="19.5" customHeight="1" thickBot="1">
      <c r="A177" s="209"/>
      <c r="B177" s="19"/>
      <c r="C177" s="19"/>
      <c r="D177" s="19"/>
      <c r="E177" s="19"/>
      <c r="F177" s="19"/>
      <c r="G177" s="19"/>
      <c r="H177" s="19"/>
      <c r="I177" s="19"/>
      <c r="J177" s="19"/>
      <c r="K177" s="19"/>
      <c r="L177" s="210"/>
      <c r="N177" s="19"/>
    </row>
    <row r="178" spans="1:12" s="320" customFormat="1" ht="30" customHeight="1" thickBot="1">
      <c r="A178" s="507" t="s">
        <v>190</v>
      </c>
      <c r="B178" s="408"/>
      <c r="C178" s="408"/>
      <c r="D178" s="408"/>
      <c r="E178" s="408"/>
      <c r="F178" s="408"/>
      <c r="G178" s="408"/>
      <c r="H178" s="408"/>
      <c r="I178" s="408"/>
      <c r="J178" s="408"/>
      <c r="K178" s="408"/>
      <c r="L178" s="409"/>
    </row>
    <row r="179" spans="1:12" ht="19.5" customHeight="1">
      <c r="A179" s="221"/>
      <c r="B179" s="171"/>
      <c r="C179" s="171"/>
      <c r="D179" s="171"/>
      <c r="E179" s="171"/>
      <c r="F179" s="171"/>
      <c r="G179" s="171"/>
      <c r="H179" s="171"/>
      <c r="I179" s="171"/>
      <c r="J179" s="171"/>
      <c r="K179" s="171"/>
      <c r="L179" s="236"/>
    </row>
    <row r="180" spans="1:12" ht="19.5" customHeight="1">
      <c r="A180" s="302" t="s">
        <v>198</v>
      </c>
      <c r="B180" s="19"/>
      <c r="C180" s="19"/>
      <c r="D180" s="279"/>
      <c r="E180" s="19"/>
      <c r="F180" s="502" t="s">
        <v>197</v>
      </c>
      <c r="G180" s="503"/>
      <c r="H180" s="504"/>
      <c r="I180" s="505"/>
      <c r="J180" s="505"/>
      <c r="K180" s="506"/>
      <c r="L180" s="210"/>
    </row>
    <row r="181" spans="1:12" ht="19.5" customHeight="1">
      <c r="A181" s="209"/>
      <c r="B181" s="19"/>
      <c r="C181" s="19"/>
      <c r="D181" s="19"/>
      <c r="E181" s="19"/>
      <c r="F181" s="19"/>
      <c r="G181" s="19"/>
      <c r="H181" s="19"/>
      <c r="I181" s="19"/>
      <c r="J181" s="19"/>
      <c r="K181" s="19"/>
      <c r="L181" s="210"/>
    </row>
    <row r="182" spans="1:12" ht="19.5" customHeight="1">
      <c r="A182" s="302" t="s">
        <v>199</v>
      </c>
      <c r="B182" s="19"/>
      <c r="C182" s="19"/>
      <c r="D182" s="19"/>
      <c r="E182" s="19"/>
      <c r="F182" s="19"/>
      <c r="G182" s="19"/>
      <c r="H182" s="19"/>
      <c r="I182" s="19"/>
      <c r="J182" s="19"/>
      <c r="K182" s="19"/>
      <c r="L182" s="210"/>
    </row>
    <row r="183" spans="1:12" ht="19.5" customHeight="1">
      <c r="A183" s="551"/>
      <c r="B183" s="552"/>
      <c r="C183" s="552"/>
      <c r="D183" s="552"/>
      <c r="E183" s="552"/>
      <c r="F183" s="552"/>
      <c r="G183" s="552"/>
      <c r="H183" s="552"/>
      <c r="I183" s="552"/>
      <c r="J183" s="552"/>
      <c r="K183" s="552"/>
      <c r="L183" s="553"/>
    </row>
    <row r="184" spans="1:12" ht="19.5" customHeight="1">
      <c r="A184" s="551"/>
      <c r="B184" s="552"/>
      <c r="C184" s="552"/>
      <c r="D184" s="552"/>
      <c r="E184" s="552"/>
      <c r="F184" s="552"/>
      <c r="G184" s="552"/>
      <c r="H184" s="552"/>
      <c r="I184" s="552"/>
      <c r="J184" s="552"/>
      <c r="K184" s="552"/>
      <c r="L184" s="553"/>
    </row>
    <row r="185" spans="1:12" ht="19.5" customHeight="1">
      <c r="A185" s="551"/>
      <c r="B185" s="552"/>
      <c r="C185" s="552"/>
      <c r="D185" s="552"/>
      <c r="E185" s="552"/>
      <c r="F185" s="552"/>
      <c r="G185" s="552"/>
      <c r="H185" s="552"/>
      <c r="I185" s="552"/>
      <c r="J185" s="552"/>
      <c r="K185" s="552"/>
      <c r="L185" s="553"/>
    </row>
    <row r="186" spans="1:24" ht="19.5" customHeight="1">
      <c r="A186" s="551"/>
      <c r="B186" s="552"/>
      <c r="C186" s="552"/>
      <c r="D186" s="552"/>
      <c r="E186" s="552"/>
      <c r="F186" s="552"/>
      <c r="G186" s="552"/>
      <c r="H186" s="552"/>
      <c r="I186" s="552"/>
      <c r="J186" s="552"/>
      <c r="K186" s="552"/>
      <c r="L186" s="553"/>
      <c r="X186" s="259"/>
    </row>
    <row r="187" spans="1:12" ht="19.5" customHeight="1">
      <c r="A187" s="551"/>
      <c r="B187" s="552"/>
      <c r="C187" s="552"/>
      <c r="D187" s="552"/>
      <c r="E187" s="552"/>
      <c r="F187" s="552"/>
      <c r="G187" s="552"/>
      <c r="H187" s="552"/>
      <c r="I187" s="552"/>
      <c r="J187" s="552"/>
      <c r="K187" s="552"/>
      <c r="L187" s="553"/>
    </row>
    <row r="188" spans="1:12" ht="19.5" customHeight="1" thickBot="1">
      <c r="A188" s="554"/>
      <c r="B188" s="555"/>
      <c r="C188" s="555"/>
      <c r="D188" s="555"/>
      <c r="E188" s="555"/>
      <c r="F188" s="555"/>
      <c r="G188" s="555"/>
      <c r="H188" s="555"/>
      <c r="I188" s="555"/>
      <c r="J188" s="555"/>
      <c r="K188" s="555"/>
      <c r="L188" s="556"/>
    </row>
    <row r="189" spans="1:12" ht="19.5" customHeight="1" thickBot="1">
      <c r="A189" s="238"/>
      <c r="B189" s="19"/>
      <c r="C189" s="19"/>
      <c r="D189" s="19"/>
      <c r="E189" s="19"/>
      <c r="F189" s="19"/>
      <c r="G189" s="19"/>
      <c r="H189" s="19"/>
      <c r="I189" s="19"/>
      <c r="J189" s="19"/>
      <c r="K189" s="19"/>
      <c r="L189" s="210"/>
    </row>
    <row r="190" spans="1:12" ht="19.5" customHeight="1">
      <c r="A190" s="221"/>
      <c r="B190" s="171"/>
      <c r="C190" s="171"/>
      <c r="D190" s="171"/>
      <c r="E190" s="171"/>
      <c r="F190" s="171"/>
      <c r="G190" s="171"/>
      <c r="H190" s="171"/>
      <c r="I190" s="171"/>
      <c r="J190" s="171"/>
      <c r="K190" s="171"/>
      <c r="L190" s="236"/>
    </row>
    <row r="191" spans="1:12" ht="19.5" customHeight="1">
      <c r="A191" s="381" t="s">
        <v>200</v>
      </c>
      <c r="B191" s="382"/>
      <c r="C191" s="382"/>
      <c r="D191" s="382"/>
      <c r="E191" s="382"/>
      <c r="F191" s="382"/>
      <c r="G191" s="382"/>
      <c r="H191" s="382"/>
      <c r="I191" s="382"/>
      <c r="J191" s="382"/>
      <c r="K191" s="382"/>
      <c r="L191" s="383"/>
    </row>
    <row r="192" spans="1:12" ht="19.5" customHeight="1">
      <c r="A192" s="209"/>
      <c r="B192" s="239" t="s">
        <v>83</v>
      </c>
      <c r="C192" s="239" t="s">
        <v>84</v>
      </c>
      <c r="D192" s="239"/>
      <c r="E192" s="19"/>
      <c r="F192" s="19"/>
      <c r="G192" s="239" t="s">
        <v>85</v>
      </c>
      <c r="H192" s="239" t="s">
        <v>87</v>
      </c>
      <c r="I192" s="19"/>
      <c r="J192" s="19"/>
      <c r="K192" s="19"/>
      <c r="L192" s="210"/>
    </row>
    <row r="193" spans="1:12" ht="19.5" customHeight="1">
      <c r="A193" s="209"/>
      <c r="B193" s="239"/>
      <c r="C193" s="239" t="s">
        <v>86</v>
      </c>
      <c r="D193" s="239"/>
      <c r="E193" s="19"/>
      <c r="F193" s="19"/>
      <c r="G193" s="239"/>
      <c r="H193" s="239" t="s">
        <v>88</v>
      </c>
      <c r="I193" s="19"/>
      <c r="J193" s="19"/>
      <c r="K193" s="19"/>
      <c r="L193" s="210"/>
    </row>
    <row r="194" spans="1:12" ht="19.5" customHeight="1">
      <c r="A194" s="209"/>
      <c r="B194" s="239" t="s">
        <v>89</v>
      </c>
      <c r="C194" s="239"/>
      <c r="D194" s="239" t="s">
        <v>90</v>
      </c>
      <c r="E194" s="19"/>
      <c r="F194" s="19"/>
      <c r="G194" s="239"/>
      <c r="H194" s="239"/>
      <c r="I194" s="19"/>
      <c r="J194" s="19"/>
      <c r="K194" s="19"/>
      <c r="L194" s="210"/>
    </row>
    <row r="195" spans="1:12" ht="19.5" customHeight="1" thickBot="1">
      <c r="A195" s="222"/>
      <c r="B195" s="22"/>
      <c r="C195" s="22"/>
      <c r="D195" s="22"/>
      <c r="E195" s="22"/>
      <c r="F195" s="22"/>
      <c r="G195" s="22"/>
      <c r="H195" s="22"/>
      <c r="I195" s="22"/>
      <c r="J195" s="22"/>
      <c r="K195" s="22"/>
      <c r="L195" s="223"/>
    </row>
    <row r="196" spans="1:12" ht="19.5" customHeight="1">
      <c r="A196" s="19"/>
      <c r="B196" s="19"/>
      <c r="C196" s="19"/>
      <c r="D196" s="19"/>
      <c r="E196" s="19"/>
      <c r="F196" s="19"/>
      <c r="G196" s="19"/>
      <c r="H196" s="19"/>
      <c r="I196" s="19"/>
      <c r="J196" s="19"/>
      <c r="K196" s="19"/>
      <c r="L196" s="19"/>
    </row>
    <row r="197" spans="1:12" ht="19.5" customHeight="1">
      <c r="A197" s="19"/>
      <c r="B197" s="19"/>
      <c r="C197" s="19"/>
      <c r="D197" s="19"/>
      <c r="E197" s="19"/>
      <c r="F197" s="19"/>
      <c r="G197" s="19"/>
      <c r="H197" s="19"/>
      <c r="I197" s="19"/>
      <c r="J197" s="19"/>
      <c r="K197" s="19"/>
      <c r="L197" s="19"/>
    </row>
    <row r="198" spans="1:12" ht="12.75">
      <c r="A198" s="19"/>
      <c r="B198" s="19"/>
      <c r="C198" s="19"/>
      <c r="D198" s="19"/>
      <c r="E198" s="19"/>
      <c r="F198" s="19"/>
      <c r="G198" s="19"/>
      <c r="H198" s="19"/>
      <c r="I198" s="19"/>
      <c r="J198" s="19"/>
      <c r="K198" s="19"/>
      <c r="L198" s="19"/>
    </row>
    <row r="199" spans="1:12" ht="12.75">
      <c r="A199" s="19"/>
      <c r="B199" s="19"/>
      <c r="C199" s="19"/>
      <c r="D199" s="19"/>
      <c r="E199" s="19"/>
      <c r="F199" s="19"/>
      <c r="G199" s="19"/>
      <c r="H199" s="19"/>
      <c r="I199" s="19"/>
      <c r="J199" s="19"/>
      <c r="K199" s="19"/>
      <c r="L199" s="19"/>
    </row>
    <row r="200" spans="1:12" ht="12.75" hidden="1">
      <c r="A200" s="19"/>
      <c r="B200" s="19"/>
      <c r="C200" s="19"/>
      <c r="D200" s="19"/>
      <c r="E200" s="19"/>
      <c r="F200" s="19"/>
      <c r="G200" s="19"/>
      <c r="H200" s="19"/>
      <c r="I200" s="19"/>
      <c r="J200" s="19"/>
      <c r="K200" s="19"/>
      <c r="L200" s="19"/>
    </row>
    <row r="201" spans="1:12" ht="15" hidden="1">
      <c r="A201" s="248"/>
      <c r="B201" s="248"/>
      <c r="C201" s="19"/>
      <c r="D201" s="250"/>
      <c r="E201" s="19"/>
      <c r="F201" s="250"/>
      <c r="G201" s="19"/>
      <c r="H201" s="19"/>
      <c r="I201" s="19"/>
      <c r="J201" s="19"/>
      <c r="K201" s="19"/>
      <c r="L201" s="19"/>
    </row>
    <row r="202" spans="1:12" ht="18" hidden="1">
      <c r="A202" s="250" t="s">
        <v>93</v>
      </c>
      <c r="B202" s="250" t="s">
        <v>109</v>
      </c>
      <c r="C202" s="19"/>
      <c r="D202" s="260">
        <v>35</v>
      </c>
      <c r="E202" s="19"/>
      <c r="F202" s="271" t="s">
        <v>191</v>
      </c>
      <c r="G202" s="19"/>
      <c r="H202" s="19"/>
      <c r="I202" s="19"/>
      <c r="J202" s="19"/>
      <c r="K202" s="19"/>
      <c r="L202" s="19"/>
    </row>
    <row r="203" spans="1:12" ht="18" hidden="1">
      <c r="A203" s="250" t="s">
        <v>92</v>
      </c>
      <c r="B203" s="250" t="s">
        <v>110</v>
      </c>
      <c r="C203" s="19"/>
      <c r="D203" s="260">
        <v>18</v>
      </c>
      <c r="E203" s="19"/>
      <c r="F203" s="271" t="s">
        <v>192</v>
      </c>
      <c r="G203" s="19"/>
      <c r="H203" s="19"/>
      <c r="I203" s="19"/>
      <c r="J203" s="19"/>
      <c r="K203" s="19"/>
      <c r="L203" s="19"/>
    </row>
    <row r="204" spans="1:12" ht="18" hidden="1">
      <c r="A204" s="252" t="s">
        <v>94</v>
      </c>
      <c r="B204" s="250" t="s">
        <v>108</v>
      </c>
      <c r="C204" s="19"/>
      <c r="D204" s="19"/>
      <c r="E204" s="19"/>
      <c r="F204" s="271" t="s">
        <v>193</v>
      </c>
      <c r="G204" s="19"/>
      <c r="H204" s="19"/>
      <c r="I204" s="19"/>
      <c r="J204" s="19"/>
      <c r="K204" s="19"/>
      <c r="L204" s="19"/>
    </row>
    <row r="205" spans="1:12" ht="18" hidden="1">
      <c r="A205" s="250" t="s">
        <v>95</v>
      </c>
      <c r="B205" s="250" t="s">
        <v>111</v>
      </c>
      <c r="C205" s="19"/>
      <c r="D205" s="19"/>
      <c r="E205" s="19"/>
      <c r="F205" s="271" t="s">
        <v>195</v>
      </c>
      <c r="G205" s="19"/>
      <c r="H205" s="19"/>
      <c r="I205" s="19"/>
      <c r="J205" s="19"/>
      <c r="K205" s="19"/>
      <c r="L205" s="19"/>
    </row>
    <row r="206" spans="1:12" ht="18" hidden="1">
      <c r="A206" s="250" t="s">
        <v>96</v>
      </c>
      <c r="C206" s="19"/>
      <c r="D206" s="19"/>
      <c r="E206" s="19"/>
      <c r="F206" s="271" t="s">
        <v>194</v>
      </c>
      <c r="G206" s="19"/>
      <c r="H206" s="19"/>
      <c r="I206" s="19"/>
      <c r="J206" s="19"/>
      <c r="K206" s="19"/>
      <c r="L206" s="19"/>
    </row>
    <row r="207" spans="1:12" ht="18" hidden="1">
      <c r="A207" s="250" t="s">
        <v>97</v>
      </c>
      <c r="C207" s="19"/>
      <c r="D207" s="19"/>
      <c r="E207" s="19"/>
      <c r="F207" s="271" t="s">
        <v>196</v>
      </c>
      <c r="G207" s="19"/>
      <c r="H207" s="19"/>
      <c r="I207" s="19"/>
      <c r="J207" s="19"/>
      <c r="K207" s="19"/>
      <c r="L207" s="19"/>
    </row>
    <row r="208" spans="1:12" ht="12.75" hidden="1">
      <c r="A208" s="250" t="s">
        <v>98</v>
      </c>
      <c r="C208" s="19"/>
      <c r="D208" s="19"/>
      <c r="E208" s="19"/>
      <c r="F208" s="19"/>
      <c r="G208" s="19"/>
      <c r="H208" s="19"/>
      <c r="I208" s="19"/>
      <c r="J208" s="19"/>
      <c r="K208" s="19"/>
      <c r="L208" s="19"/>
    </row>
    <row r="209" spans="1:12" ht="12.75" hidden="1">
      <c r="A209" s="250" t="s">
        <v>99</v>
      </c>
      <c r="C209" s="19"/>
      <c r="D209" s="19"/>
      <c r="E209" s="19"/>
      <c r="F209" s="19"/>
      <c r="G209" s="19"/>
      <c r="H209" s="19"/>
      <c r="I209" s="19"/>
      <c r="J209" s="19"/>
      <c r="K209" s="19"/>
      <c r="L209" s="19"/>
    </row>
    <row r="210" spans="1:12" ht="12.75" hidden="1">
      <c r="A210" s="250" t="s">
        <v>100</v>
      </c>
      <c r="C210" s="19"/>
      <c r="D210" s="19"/>
      <c r="E210" s="19"/>
      <c r="F210" s="19"/>
      <c r="G210" s="19"/>
      <c r="H210" s="19"/>
      <c r="I210" s="19"/>
      <c r="J210" s="19"/>
      <c r="K210" s="19"/>
      <c r="L210" s="19"/>
    </row>
    <row r="211" spans="1:12" ht="12.75" hidden="1">
      <c r="A211" s="250" t="s">
        <v>101</v>
      </c>
      <c r="C211" s="19"/>
      <c r="D211" s="19"/>
      <c r="E211" s="19"/>
      <c r="F211" s="19"/>
      <c r="G211" s="19"/>
      <c r="H211" s="19"/>
      <c r="I211" s="19"/>
      <c r="J211" s="19"/>
      <c r="K211" s="19"/>
      <c r="L211" s="19"/>
    </row>
    <row r="212" spans="1:12" ht="12.75" hidden="1">
      <c r="A212" s="253" t="s">
        <v>102</v>
      </c>
      <c r="C212" s="19"/>
      <c r="D212" s="19"/>
      <c r="E212" s="19"/>
      <c r="F212" s="19"/>
      <c r="G212" s="19"/>
      <c r="H212" s="19"/>
      <c r="I212" s="19"/>
      <c r="J212" s="19"/>
      <c r="K212" s="19"/>
      <c r="L212" s="19"/>
    </row>
    <row r="213" spans="1:12" ht="12.75" hidden="1">
      <c r="A213" s="19"/>
      <c r="B213" s="19"/>
      <c r="C213" s="19"/>
      <c r="D213" s="19"/>
      <c r="E213" s="19"/>
      <c r="F213" s="19"/>
      <c r="G213" s="19"/>
      <c r="H213" s="19"/>
      <c r="I213" s="19"/>
      <c r="J213" s="19"/>
      <c r="K213" s="19"/>
      <c r="L213" s="19"/>
    </row>
    <row r="214" spans="1:12" ht="12.75">
      <c r="A214" s="19"/>
      <c r="B214" s="19"/>
      <c r="C214" s="19"/>
      <c r="D214" s="19"/>
      <c r="E214" s="19"/>
      <c r="F214" s="19"/>
      <c r="G214" s="19"/>
      <c r="H214" s="19"/>
      <c r="I214" s="19"/>
      <c r="J214" s="19"/>
      <c r="K214" s="19"/>
      <c r="L214" s="19"/>
    </row>
    <row r="215" spans="1:12" ht="12.75">
      <c r="A215" s="19"/>
      <c r="B215" s="19"/>
      <c r="C215" s="19"/>
      <c r="D215" s="19"/>
      <c r="E215" s="19"/>
      <c r="F215" s="19"/>
      <c r="G215" s="19"/>
      <c r="H215" s="19"/>
      <c r="I215" s="19"/>
      <c r="J215" s="19"/>
      <c r="K215" s="19"/>
      <c r="L215" s="19"/>
    </row>
    <row r="216" spans="1:12" ht="12.75">
      <c r="A216" s="19"/>
      <c r="B216" s="19"/>
      <c r="C216" s="19"/>
      <c r="D216" s="19"/>
      <c r="E216" s="19"/>
      <c r="F216" s="19"/>
      <c r="G216" s="19"/>
      <c r="H216" s="19"/>
      <c r="I216" s="19"/>
      <c r="J216" s="19"/>
      <c r="K216" s="19"/>
      <c r="L216" s="19"/>
    </row>
    <row r="217" spans="1:12" ht="12.75">
      <c r="A217" s="19"/>
      <c r="B217" s="19"/>
      <c r="C217" s="19"/>
      <c r="D217" s="19"/>
      <c r="E217" s="19"/>
      <c r="F217" s="19"/>
      <c r="G217" s="19"/>
      <c r="H217" s="19"/>
      <c r="I217" s="19"/>
      <c r="J217" s="19"/>
      <c r="K217" s="19"/>
      <c r="L217" s="19"/>
    </row>
    <row r="218" spans="1:12" ht="12.75">
      <c r="A218" s="19"/>
      <c r="B218" s="19"/>
      <c r="C218" s="19"/>
      <c r="D218" s="19"/>
      <c r="E218" s="19"/>
      <c r="F218" s="19"/>
      <c r="G218" s="19"/>
      <c r="H218" s="19"/>
      <c r="I218" s="19"/>
      <c r="J218" s="19"/>
      <c r="K218" s="19"/>
      <c r="L218" s="19"/>
    </row>
    <row r="219" spans="1:12" ht="12.75">
      <c r="A219" s="19"/>
      <c r="B219" s="19"/>
      <c r="C219" s="19"/>
      <c r="D219" s="19"/>
      <c r="E219" s="19"/>
      <c r="F219" s="19"/>
      <c r="G219" s="19"/>
      <c r="H219" s="19"/>
      <c r="I219" s="19"/>
      <c r="J219" s="19"/>
      <c r="K219" s="19"/>
      <c r="L219" s="19"/>
    </row>
    <row r="220" spans="1:12" ht="12.75">
      <c r="A220" s="19"/>
      <c r="B220" s="19"/>
      <c r="C220" s="19"/>
      <c r="D220" s="19"/>
      <c r="E220" s="19"/>
      <c r="F220" s="19"/>
      <c r="G220" s="19"/>
      <c r="H220" s="19"/>
      <c r="I220" s="19"/>
      <c r="J220" s="19"/>
      <c r="K220" s="19"/>
      <c r="L220" s="19"/>
    </row>
    <row r="221" spans="1:12" ht="12.75">
      <c r="A221" s="19"/>
      <c r="B221" s="19"/>
      <c r="C221" s="19"/>
      <c r="D221" s="19"/>
      <c r="E221" s="19"/>
      <c r="F221" s="19"/>
      <c r="G221" s="19"/>
      <c r="H221" s="19"/>
      <c r="I221" s="19"/>
      <c r="J221" s="19"/>
      <c r="K221" s="19"/>
      <c r="L221" s="19"/>
    </row>
    <row r="222" spans="1:12" ht="12.75">
      <c r="A222" s="19"/>
      <c r="B222" s="19"/>
      <c r="C222" s="19"/>
      <c r="D222" s="19"/>
      <c r="E222" s="19"/>
      <c r="F222" s="19"/>
      <c r="G222" s="19"/>
      <c r="H222" s="19"/>
      <c r="I222" s="19"/>
      <c r="J222" s="19"/>
      <c r="K222" s="19"/>
      <c r="L222" s="19"/>
    </row>
    <row r="223" spans="1:12" ht="12.75">
      <c r="A223" s="19"/>
      <c r="B223" s="19"/>
      <c r="C223" s="19"/>
      <c r="D223" s="19"/>
      <c r="E223" s="19"/>
      <c r="F223" s="19"/>
      <c r="G223" s="19"/>
      <c r="H223" s="19"/>
      <c r="I223" s="19"/>
      <c r="J223" s="19"/>
      <c r="K223" s="19"/>
      <c r="L223" s="19"/>
    </row>
    <row r="224" spans="1:12" ht="12.75">
      <c r="A224" s="19"/>
      <c r="B224" s="19"/>
      <c r="C224" s="19"/>
      <c r="D224" s="19"/>
      <c r="E224" s="19"/>
      <c r="F224" s="19"/>
      <c r="G224" s="19"/>
      <c r="H224" s="19"/>
      <c r="I224" s="19"/>
      <c r="J224" s="19"/>
      <c r="K224" s="19"/>
      <c r="L224" s="19"/>
    </row>
    <row r="225" spans="1:12" ht="12.75">
      <c r="A225" s="19"/>
      <c r="B225" s="19"/>
      <c r="C225" s="19"/>
      <c r="D225" s="19"/>
      <c r="E225" s="19"/>
      <c r="F225" s="19"/>
      <c r="G225" s="19"/>
      <c r="H225" s="19"/>
      <c r="I225" s="19"/>
      <c r="J225" s="19"/>
      <c r="K225" s="19"/>
      <c r="L225" s="19"/>
    </row>
    <row r="226" spans="1:12" ht="12.75">
      <c r="A226" s="19"/>
      <c r="B226" s="19"/>
      <c r="C226" s="19"/>
      <c r="D226" s="19"/>
      <c r="E226" s="19"/>
      <c r="F226" s="19"/>
      <c r="G226" s="19"/>
      <c r="H226" s="19"/>
      <c r="I226" s="19"/>
      <c r="J226" s="19"/>
      <c r="K226" s="19"/>
      <c r="L226" s="19"/>
    </row>
    <row r="227" spans="1:12" ht="12.75">
      <c r="A227" s="19"/>
      <c r="B227" s="19"/>
      <c r="C227" s="19"/>
      <c r="D227" s="19"/>
      <c r="E227" s="19"/>
      <c r="F227" s="19"/>
      <c r="G227" s="19"/>
      <c r="H227" s="19"/>
      <c r="I227" s="19"/>
      <c r="J227" s="19"/>
      <c r="K227" s="19"/>
      <c r="L227" s="19"/>
    </row>
    <row r="228" spans="1:12" ht="12.75">
      <c r="A228" s="19"/>
      <c r="B228" s="19"/>
      <c r="C228" s="19"/>
      <c r="D228" s="19"/>
      <c r="E228" s="19"/>
      <c r="F228" s="19"/>
      <c r="G228" s="19"/>
      <c r="H228" s="19"/>
      <c r="I228" s="19"/>
      <c r="J228" s="19"/>
      <c r="K228" s="19"/>
      <c r="L228" s="19"/>
    </row>
    <row r="229" spans="1:12" ht="12.75">
      <c r="A229" s="19"/>
      <c r="B229" s="19"/>
      <c r="C229" s="19"/>
      <c r="D229" s="19"/>
      <c r="E229" s="19"/>
      <c r="F229" s="19"/>
      <c r="G229" s="19"/>
      <c r="H229" s="19"/>
      <c r="I229" s="19"/>
      <c r="J229" s="19"/>
      <c r="K229" s="19"/>
      <c r="L229" s="19"/>
    </row>
    <row r="230" spans="1:12" ht="12.75">
      <c r="A230" s="19"/>
      <c r="B230" s="19"/>
      <c r="C230" s="19"/>
      <c r="D230" s="19"/>
      <c r="E230" s="19"/>
      <c r="F230" s="19"/>
      <c r="G230" s="19"/>
      <c r="H230" s="19"/>
      <c r="I230" s="19"/>
      <c r="J230" s="19"/>
      <c r="K230" s="19"/>
      <c r="L230" s="19"/>
    </row>
    <row r="231" spans="1:12" ht="12.75">
      <c r="A231" s="19"/>
      <c r="B231" s="19"/>
      <c r="C231" s="19"/>
      <c r="D231" s="19"/>
      <c r="E231" s="19"/>
      <c r="F231" s="19"/>
      <c r="G231" s="19"/>
      <c r="H231" s="19"/>
      <c r="I231" s="19"/>
      <c r="J231" s="19"/>
      <c r="K231" s="19"/>
      <c r="L231" s="19"/>
    </row>
    <row r="232" spans="1:12" ht="12.75">
      <c r="A232" s="19"/>
      <c r="B232" s="19"/>
      <c r="C232" s="19"/>
      <c r="D232" s="19"/>
      <c r="E232" s="19"/>
      <c r="F232" s="19"/>
      <c r="G232" s="19"/>
      <c r="H232" s="19"/>
      <c r="I232" s="19"/>
      <c r="J232" s="19"/>
      <c r="K232" s="19"/>
      <c r="L232" s="19"/>
    </row>
    <row r="233" spans="1:12" ht="12.75">
      <c r="A233" s="19"/>
      <c r="B233" s="19"/>
      <c r="C233" s="19"/>
      <c r="D233" s="19"/>
      <c r="E233" s="19"/>
      <c r="F233" s="19"/>
      <c r="G233" s="19"/>
      <c r="H233" s="19"/>
      <c r="I233" s="19"/>
      <c r="J233" s="19"/>
      <c r="K233" s="19"/>
      <c r="L233" s="19"/>
    </row>
    <row r="234" spans="1:12" ht="12.75">
      <c r="A234" s="19"/>
      <c r="B234" s="19"/>
      <c r="C234" s="19"/>
      <c r="D234" s="19"/>
      <c r="E234" s="19"/>
      <c r="F234" s="19"/>
      <c r="G234" s="19"/>
      <c r="H234" s="19"/>
      <c r="I234" s="19"/>
      <c r="J234" s="19"/>
      <c r="K234" s="19"/>
      <c r="L234" s="19"/>
    </row>
    <row r="235" spans="1:12" ht="12.75">
      <c r="A235" s="19"/>
      <c r="B235" s="19"/>
      <c r="C235" s="19"/>
      <c r="D235" s="19"/>
      <c r="E235" s="19"/>
      <c r="F235" s="19"/>
      <c r="G235" s="19"/>
      <c r="H235" s="19"/>
      <c r="I235" s="19"/>
      <c r="J235" s="19"/>
      <c r="K235" s="19"/>
      <c r="L235" s="19"/>
    </row>
    <row r="236" spans="1:12" ht="12.75">
      <c r="A236" s="19"/>
      <c r="B236" s="19"/>
      <c r="C236" s="19"/>
      <c r="D236" s="19"/>
      <c r="E236" s="19"/>
      <c r="F236" s="19"/>
      <c r="G236" s="19"/>
      <c r="H236" s="19"/>
      <c r="I236" s="19"/>
      <c r="J236" s="19"/>
      <c r="K236" s="19"/>
      <c r="L236" s="19"/>
    </row>
    <row r="237" spans="1:12" ht="12.75">
      <c r="A237" s="19"/>
      <c r="B237" s="19"/>
      <c r="C237" s="19"/>
      <c r="D237" s="19"/>
      <c r="E237" s="19"/>
      <c r="F237" s="19"/>
      <c r="G237" s="19"/>
      <c r="H237" s="19"/>
      <c r="I237" s="19"/>
      <c r="J237" s="19"/>
      <c r="K237" s="19"/>
      <c r="L237" s="19"/>
    </row>
    <row r="238" spans="1:12" ht="12.75">
      <c r="A238" s="19"/>
      <c r="B238" s="19"/>
      <c r="C238" s="19"/>
      <c r="D238" s="19"/>
      <c r="E238" s="19"/>
      <c r="F238" s="19"/>
      <c r="G238" s="19"/>
      <c r="H238" s="19"/>
      <c r="I238" s="19"/>
      <c r="J238" s="19"/>
      <c r="K238" s="19"/>
      <c r="L238" s="19"/>
    </row>
    <row r="239" spans="1:12" ht="12.75">
      <c r="A239" s="19"/>
      <c r="B239" s="19"/>
      <c r="C239" s="19"/>
      <c r="D239" s="19"/>
      <c r="E239" s="19"/>
      <c r="F239" s="19"/>
      <c r="G239" s="19"/>
      <c r="H239" s="19"/>
      <c r="I239" s="19"/>
      <c r="J239" s="19"/>
      <c r="K239" s="19"/>
      <c r="L239" s="19"/>
    </row>
    <row r="240" spans="1:12" ht="12.75">
      <c r="A240" s="19"/>
      <c r="B240" s="19"/>
      <c r="C240" s="19"/>
      <c r="D240" s="19"/>
      <c r="E240" s="19"/>
      <c r="F240" s="19"/>
      <c r="G240" s="19"/>
      <c r="H240" s="19"/>
      <c r="I240" s="19"/>
      <c r="J240" s="19"/>
      <c r="K240" s="19"/>
      <c r="L240" s="19"/>
    </row>
    <row r="241" spans="1:12" ht="12.75">
      <c r="A241" s="19"/>
      <c r="B241" s="19"/>
      <c r="C241" s="19"/>
      <c r="D241" s="19"/>
      <c r="E241" s="19"/>
      <c r="F241" s="19"/>
      <c r="G241" s="19"/>
      <c r="H241" s="19"/>
      <c r="I241" s="19"/>
      <c r="J241" s="19"/>
      <c r="K241" s="19"/>
      <c r="L241" s="19"/>
    </row>
    <row r="242" spans="1:12" ht="12.75">
      <c r="A242" s="19"/>
      <c r="B242" s="19"/>
      <c r="C242" s="19"/>
      <c r="D242" s="19"/>
      <c r="E242" s="19"/>
      <c r="F242" s="19"/>
      <c r="G242" s="19"/>
      <c r="H242" s="19"/>
      <c r="I242" s="19"/>
      <c r="J242" s="19"/>
      <c r="K242" s="19"/>
      <c r="L242" s="19"/>
    </row>
    <row r="243" spans="1:12" ht="12.75">
      <c r="A243" s="19"/>
      <c r="B243" s="19"/>
      <c r="C243" s="19"/>
      <c r="D243" s="19"/>
      <c r="E243" s="19"/>
      <c r="F243" s="19"/>
      <c r="G243" s="19"/>
      <c r="H243" s="19"/>
      <c r="I243" s="19"/>
      <c r="J243" s="19"/>
      <c r="K243" s="19"/>
      <c r="L243" s="19"/>
    </row>
    <row r="244" spans="1:12" ht="12.75">
      <c r="A244" s="19"/>
      <c r="B244" s="19"/>
      <c r="C244" s="19"/>
      <c r="D244" s="19"/>
      <c r="E244" s="19"/>
      <c r="F244" s="19"/>
      <c r="G244" s="19"/>
      <c r="H244" s="19"/>
      <c r="I244" s="19"/>
      <c r="J244" s="19"/>
      <c r="K244" s="19"/>
      <c r="L244" s="19"/>
    </row>
    <row r="245" spans="1:12" ht="12.75">
      <c r="A245" s="19"/>
      <c r="B245" s="19"/>
      <c r="C245" s="19"/>
      <c r="D245" s="19"/>
      <c r="E245" s="19"/>
      <c r="F245" s="19"/>
      <c r="G245" s="19"/>
      <c r="H245" s="19"/>
      <c r="I245" s="19"/>
      <c r="J245" s="19"/>
      <c r="K245" s="19"/>
      <c r="L245" s="19"/>
    </row>
    <row r="246" spans="1:12" ht="12.75">
      <c r="A246" s="19"/>
      <c r="B246" s="19"/>
      <c r="C246" s="19"/>
      <c r="D246" s="19"/>
      <c r="E246" s="19"/>
      <c r="F246" s="19"/>
      <c r="G246" s="19"/>
      <c r="H246" s="19"/>
      <c r="I246" s="19"/>
      <c r="J246" s="19"/>
      <c r="K246" s="19"/>
      <c r="L246" s="19"/>
    </row>
    <row r="247" spans="1:12" ht="12.75">
      <c r="A247" s="19"/>
      <c r="B247" s="19"/>
      <c r="C247" s="19"/>
      <c r="D247" s="19"/>
      <c r="E247" s="19"/>
      <c r="F247" s="19"/>
      <c r="G247" s="19"/>
      <c r="H247" s="19"/>
      <c r="I247" s="19"/>
      <c r="J247" s="19"/>
      <c r="K247" s="19"/>
      <c r="L247" s="19"/>
    </row>
    <row r="248" spans="1:12" ht="12.75">
      <c r="A248" s="19"/>
      <c r="B248" s="19"/>
      <c r="C248" s="19"/>
      <c r="D248" s="19"/>
      <c r="E248" s="19"/>
      <c r="F248" s="19"/>
      <c r="G248" s="19"/>
      <c r="H248" s="19"/>
      <c r="I248" s="19"/>
      <c r="J248" s="19"/>
      <c r="K248" s="19"/>
      <c r="L248" s="19"/>
    </row>
    <row r="249" spans="1:12" ht="12.75">
      <c r="A249" s="19"/>
      <c r="B249" s="19"/>
      <c r="C249" s="19"/>
      <c r="D249" s="19"/>
      <c r="E249" s="19"/>
      <c r="F249" s="19"/>
      <c r="G249" s="19"/>
      <c r="H249" s="19"/>
      <c r="I249" s="19"/>
      <c r="J249" s="19"/>
      <c r="K249" s="19"/>
      <c r="L249" s="19"/>
    </row>
    <row r="250" spans="1:12" ht="12.75">
      <c r="A250" s="19"/>
      <c r="B250" s="19"/>
      <c r="C250" s="19"/>
      <c r="D250" s="19"/>
      <c r="E250" s="19"/>
      <c r="F250" s="19"/>
      <c r="G250" s="19"/>
      <c r="H250" s="19"/>
      <c r="I250" s="19"/>
      <c r="J250" s="19"/>
      <c r="K250" s="19"/>
      <c r="L250" s="19"/>
    </row>
    <row r="251" spans="1:12" ht="12.75">
      <c r="A251" s="19"/>
      <c r="B251" s="19"/>
      <c r="C251" s="19"/>
      <c r="D251" s="19"/>
      <c r="E251" s="19"/>
      <c r="F251" s="19"/>
      <c r="G251" s="19"/>
      <c r="H251" s="19"/>
      <c r="I251" s="19"/>
      <c r="J251" s="19"/>
      <c r="K251" s="19"/>
      <c r="L251" s="19"/>
    </row>
    <row r="252" spans="1:12" ht="12.75">
      <c r="A252" s="19"/>
      <c r="B252" s="19"/>
      <c r="C252" s="19"/>
      <c r="D252" s="19"/>
      <c r="E252" s="19"/>
      <c r="F252" s="19"/>
      <c r="G252" s="19"/>
      <c r="H252" s="19"/>
      <c r="I252" s="19"/>
      <c r="J252" s="19"/>
      <c r="K252" s="19"/>
      <c r="L252" s="19"/>
    </row>
    <row r="253" spans="1:12" ht="12.75">
      <c r="A253" s="19"/>
      <c r="B253" s="19"/>
      <c r="C253" s="19"/>
      <c r="D253" s="19"/>
      <c r="E253" s="19"/>
      <c r="F253" s="19"/>
      <c r="G253" s="19"/>
      <c r="H253" s="19"/>
      <c r="I253" s="19"/>
      <c r="J253" s="19"/>
      <c r="K253" s="19"/>
      <c r="L253" s="19"/>
    </row>
    <row r="254" spans="1:12" ht="12.75">
      <c r="A254" s="19"/>
      <c r="B254" s="19"/>
      <c r="C254" s="19"/>
      <c r="D254" s="19"/>
      <c r="E254" s="19"/>
      <c r="F254" s="19"/>
      <c r="G254" s="19"/>
      <c r="H254" s="19"/>
      <c r="I254" s="19"/>
      <c r="J254" s="19"/>
      <c r="K254" s="19"/>
      <c r="L254" s="19"/>
    </row>
    <row r="255" spans="1:12" ht="12.75">
      <c r="A255" s="19"/>
      <c r="B255" s="19"/>
      <c r="C255" s="19"/>
      <c r="D255" s="19"/>
      <c r="E255" s="19"/>
      <c r="F255" s="19"/>
      <c r="G255" s="19"/>
      <c r="H255" s="19"/>
      <c r="I255" s="19"/>
      <c r="J255" s="19"/>
      <c r="K255" s="19"/>
      <c r="L255" s="19"/>
    </row>
    <row r="256" spans="1:12" ht="12.75">
      <c r="A256" s="19"/>
      <c r="B256" s="19"/>
      <c r="C256" s="19"/>
      <c r="D256" s="19"/>
      <c r="E256" s="19"/>
      <c r="F256" s="19"/>
      <c r="G256" s="19"/>
      <c r="H256" s="19"/>
      <c r="I256" s="19"/>
      <c r="J256" s="19"/>
      <c r="K256" s="19"/>
      <c r="L256" s="19"/>
    </row>
    <row r="257" spans="1:12" ht="12.75">
      <c r="A257" s="19"/>
      <c r="B257" s="19"/>
      <c r="C257" s="19"/>
      <c r="D257" s="19"/>
      <c r="E257" s="19"/>
      <c r="F257" s="19"/>
      <c r="G257" s="19"/>
      <c r="H257" s="19"/>
      <c r="I257" s="19"/>
      <c r="J257" s="19"/>
      <c r="K257" s="19"/>
      <c r="L257" s="19"/>
    </row>
    <row r="258" spans="1:12" ht="12.75">
      <c r="A258" s="19"/>
      <c r="B258" s="19"/>
      <c r="C258" s="19"/>
      <c r="D258" s="19"/>
      <c r="E258" s="19"/>
      <c r="F258" s="19"/>
      <c r="G258" s="19"/>
      <c r="H258" s="19"/>
      <c r="I258" s="19"/>
      <c r="J258" s="19"/>
      <c r="K258" s="19"/>
      <c r="L258" s="19"/>
    </row>
    <row r="259" spans="1:12" ht="12.75">
      <c r="A259" s="19"/>
      <c r="B259" s="19"/>
      <c r="C259" s="19"/>
      <c r="D259" s="19"/>
      <c r="E259" s="19"/>
      <c r="F259" s="19"/>
      <c r="G259" s="19"/>
      <c r="H259" s="19"/>
      <c r="I259" s="19"/>
      <c r="J259" s="19"/>
      <c r="K259" s="19"/>
      <c r="L259" s="19"/>
    </row>
    <row r="260" spans="1:12" ht="12.75">
      <c r="A260" s="19"/>
      <c r="B260" s="19"/>
      <c r="C260" s="19"/>
      <c r="D260" s="19"/>
      <c r="E260" s="19"/>
      <c r="F260" s="19"/>
      <c r="G260" s="19"/>
      <c r="H260" s="19"/>
      <c r="I260" s="19"/>
      <c r="J260" s="19"/>
      <c r="K260" s="19"/>
      <c r="L260" s="19"/>
    </row>
    <row r="261" spans="1:12" ht="12.75">
      <c r="A261" s="19"/>
      <c r="B261" s="19"/>
      <c r="C261" s="19"/>
      <c r="D261" s="19"/>
      <c r="E261" s="19"/>
      <c r="F261" s="19"/>
      <c r="G261" s="19"/>
      <c r="H261" s="19"/>
      <c r="I261" s="19"/>
      <c r="J261" s="19"/>
      <c r="K261" s="19"/>
      <c r="L261" s="19"/>
    </row>
    <row r="262" spans="1:12" ht="12.75">
      <c r="A262" s="19"/>
      <c r="B262" s="19"/>
      <c r="C262" s="19"/>
      <c r="D262" s="19"/>
      <c r="E262" s="19"/>
      <c r="F262" s="19"/>
      <c r="G262" s="19"/>
      <c r="H262" s="19"/>
      <c r="I262" s="19"/>
      <c r="J262" s="19"/>
      <c r="K262" s="19"/>
      <c r="L262" s="19"/>
    </row>
    <row r="263" spans="1:12" ht="12.75">
      <c r="A263" s="19"/>
      <c r="B263" s="19"/>
      <c r="C263" s="19"/>
      <c r="D263" s="19"/>
      <c r="E263" s="19"/>
      <c r="F263" s="19"/>
      <c r="G263" s="19"/>
      <c r="H263" s="19"/>
      <c r="I263" s="19"/>
      <c r="J263" s="19"/>
      <c r="K263" s="19"/>
      <c r="L263" s="19"/>
    </row>
    <row r="264" spans="1:12" ht="12.75">
      <c r="A264" s="19"/>
      <c r="B264" s="19"/>
      <c r="C264" s="19"/>
      <c r="D264" s="19"/>
      <c r="E264" s="19"/>
      <c r="F264" s="19"/>
      <c r="G264" s="19"/>
      <c r="H264" s="19"/>
      <c r="I264" s="19"/>
      <c r="J264" s="19"/>
      <c r="K264" s="19"/>
      <c r="L264" s="19"/>
    </row>
    <row r="265" spans="1:12" ht="12.75">
      <c r="A265" s="19"/>
      <c r="B265" s="19"/>
      <c r="C265" s="19"/>
      <c r="D265" s="19"/>
      <c r="E265" s="19"/>
      <c r="F265" s="19"/>
      <c r="G265" s="19"/>
      <c r="H265" s="19"/>
      <c r="I265" s="19"/>
      <c r="J265" s="19"/>
      <c r="K265" s="19"/>
      <c r="L265" s="19"/>
    </row>
    <row r="266" spans="1:12" ht="12.75">
      <c r="A266" s="19"/>
      <c r="B266" s="19"/>
      <c r="C266" s="19"/>
      <c r="D266" s="19"/>
      <c r="E266" s="19"/>
      <c r="F266" s="19"/>
      <c r="G266" s="19"/>
      <c r="H266" s="19"/>
      <c r="I266" s="19"/>
      <c r="J266" s="19"/>
      <c r="K266" s="19"/>
      <c r="L266" s="19"/>
    </row>
    <row r="267" spans="1:12" ht="12.75">
      <c r="A267" s="19"/>
      <c r="B267" s="19"/>
      <c r="C267" s="19"/>
      <c r="D267" s="19"/>
      <c r="E267" s="19"/>
      <c r="F267" s="19"/>
      <c r="G267" s="19"/>
      <c r="H267" s="19"/>
      <c r="I267" s="19"/>
      <c r="J267" s="19"/>
      <c r="K267" s="19"/>
      <c r="L267" s="19"/>
    </row>
    <row r="268" spans="1:12" ht="12.75">
      <c r="A268" s="19"/>
      <c r="B268" s="19"/>
      <c r="C268" s="19"/>
      <c r="D268" s="19"/>
      <c r="E268" s="19"/>
      <c r="F268" s="19"/>
      <c r="G268" s="19"/>
      <c r="H268" s="19"/>
      <c r="I268" s="19"/>
      <c r="J268" s="19"/>
      <c r="K268" s="19"/>
      <c r="L268" s="19"/>
    </row>
    <row r="269" spans="1:12" ht="12.75">
      <c r="A269" s="19"/>
      <c r="B269" s="19"/>
      <c r="C269" s="19"/>
      <c r="D269" s="19"/>
      <c r="E269" s="19"/>
      <c r="F269" s="19"/>
      <c r="G269" s="19"/>
      <c r="H269" s="19"/>
      <c r="I269" s="19"/>
      <c r="J269" s="19"/>
      <c r="K269" s="19"/>
      <c r="L269" s="19"/>
    </row>
    <row r="270" spans="1:12" ht="12.75">
      <c r="A270" s="19"/>
      <c r="B270" s="19"/>
      <c r="C270" s="19"/>
      <c r="D270" s="19"/>
      <c r="E270" s="19"/>
      <c r="F270" s="19"/>
      <c r="G270" s="19"/>
      <c r="H270" s="19"/>
      <c r="I270" s="19"/>
      <c r="J270" s="19"/>
      <c r="K270" s="19"/>
      <c r="L270" s="19"/>
    </row>
    <row r="271" spans="1:12" ht="12.75">
      <c r="A271" s="19"/>
      <c r="B271" s="19"/>
      <c r="C271" s="19"/>
      <c r="D271" s="19"/>
      <c r="E271" s="19"/>
      <c r="F271" s="19"/>
      <c r="G271" s="19"/>
      <c r="H271" s="19"/>
      <c r="I271" s="19"/>
      <c r="J271" s="19"/>
      <c r="K271" s="19"/>
      <c r="L271" s="19"/>
    </row>
    <row r="272" spans="1:12" ht="12.75">
      <c r="A272" s="19"/>
      <c r="B272" s="19"/>
      <c r="C272" s="19"/>
      <c r="D272" s="19"/>
      <c r="E272" s="19"/>
      <c r="F272" s="19"/>
      <c r="G272" s="19"/>
      <c r="H272" s="19"/>
      <c r="I272" s="19"/>
      <c r="J272" s="19"/>
      <c r="K272" s="19"/>
      <c r="L272" s="19"/>
    </row>
    <row r="273" spans="1:12" ht="12.75">
      <c r="A273" s="19"/>
      <c r="B273" s="19"/>
      <c r="C273" s="19"/>
      <c r="D273" s="19"/>
      <c r="E273" s="19"/>
      <c r="F273" s="19"/>
      <c r="G273" s="19"/>
      <c r="H273" s="19"/>
      <c r="I273" s="19"/>
      <c r="J273" s="19"/>
      <c r="K273" s="19"/>
      <c r="L273" s="19"/>
    </row>
    <row r="274" spans="1:12" ht="12.75">
      <c r="A274" s="19"/>
      <c r="B274" s="19"/>
      <c r="C274" s="19"/>
      <c r="D274" s="19"/>
      <c r="E274" s="19"/>
      <c r="F274" s="19"/>
      <c r="G274" s="19"/>
      <c r="H274" s="19"/>
      <c r="I274" s="19"/>
      <c r="J274" s="19"/>
      <c r="K274" s="19"/>
      <c r="L274" s="19"/>
    </row>
    <row r="275" spans="1:12" ht="12.75">
      <c r="A275" s="19"/>
      <c r="B275" s="19"/>
      <c r="C275" s="19"/>
      <c r="D275" s="19"/>
      <c r="E275" s="19"/>
      <c r="F275" s="19"/>
      <c r="G275" s="19"/>
      <c r="H275" s="19"/>
      <c r="I275" s="19"/>
      <c r="J275" s="19"/>
      <c r="K275" s="19"/>
      <c r="L275" s="19"/>
    </row>
    <row r="276" spans="1:12" ht="12.75">
      <c r="A276" s="19"/>
      <c r="B276" s="19"/>
      <c r="C276" s="19"/>
      <c r="D276" s="19"/>
      <c r="E276" s="19"/>
      <c r="F276" s="19"/>
      <c r="G276" s="19"/>
      <c r="H276" s="19"/>
      <c r="I276" s="19"/>
      <c r="J276" s="19"/>
      <c r="K276" s="19"/>
      <c r="L276" s="19"/>
    </row>
    <row r="277" spans="1:12" ht="12.75">
      <c r="A277" s="19"/>
      <c r="B277" s="19"/>
      <c r="C277" s="19"/>
      <c r="D277" s="19"/>
      <c r="E277" s="19"/>
      <c r="F277" s="19"/>
      <c r="G277" s="19"/>
      <c r="H277" s="19"/>
      <c r="I277" s="19"/>
      <c r="J277" s="19"/>
      <c r="K277" s="19"/>
      <c r="L277" s="19"/>
    </row>
    <row r="278" spans="1:12" ht="12.75">
      <c r="A278" s="19"/>
      <c r="B278" s="19"/>
      <c r="C278" s="19"/>
      <c r="D278" s="19"/>
      <c r="E278" s="19"/>
      <c r="F278" s="19"/>
      <c r="G278" s="19"/>
      <c r="H278" s="19"/>
      <c r="I278" s="19"/>
      <c r="J278" s="19"/>
      <c r="K278" s="19"/>
      <c r="L278" s="19"/>
    </row>
    <row r="279" spans="1:12" ht="12.75">
      <c r="A279" s="19"/>
      <c r="B279" s="19"/>
      <c r="C279" s="19"/>
      <c r="D279" s="19"/>
      <c r="E279" s="19"/>
      <c r="F279" s="19"/>
      <c r="G279" s="19"/>
      <c r="H279" s="19"/>
      <c r="I279" s="19"/>
      <c r="J279" s="19"/>
      <c r="K279" s="19"/>
      <c r="L279" s="19"/>
    </row>
    <row r="280" spans="1:12" ht="12.75">
      <c r="A280" s="19"/>
      <c r="B280" s="19"/>
      <c r="C280" s="19"/>
      <c r="D280" s="19"/>
      <c r="E280" s="19"/>
      <c r="F280" s="19"/>
      <c r="G280" s="19"/>
      <c r="H280" s="19"/>
      <c r="I280" s="19"/>
      <c r="J280" s="19"/>
      <c r="K280" s="19"/>
      <c r="L280" s="19"/>
    </row>
    <row r="281" spans="1:12" ht="12.75">
      <c r="A281" s="19"/>
      <c r="B281" s="19"/>
      <c r="C281" s="19"/>
      <c r="D281" s="19"/>
      <c r="E281" s="19"/>
      <c r="F281" s="19"/>
      <c r="G281" s="19"/>
      <c r="H281" s="19"/>
      <c r="I281" s="19"/>
      <c r="J281" s="19"/>
      <c r="K281" s="19"/>
      <c r="L281" s="19"/>
    </row>
    <row r="282" spans="1:12" ht="12.75">
      <c r="A282" s="19"/>
      <c r="B282" s="19"/>
      <c r="C282" s="19"/>
      <c r="D282" s="19"/>
      <c r="E282" s="19"/>
      <c r="F282" s="19"/>
      <c r="G282" s="19"/>
      <c r="H282" s="19"/>
      <c r="I282" s="19"/>
      <c r="J282" s="19"/>
      <c r="K282" s="19"/>
      <c r="L282" s="19"/>
    </row>
    <row r="283" spans="1:12" ht="12.75">
      <c r="A283" s="19"/>
      <c r="B283" s="19"/>
      <c r="C283" s="19"/>
      <c r="D283" s="19"/>
      <c r="E283" s="19"/>
      <c r="F283" s="19"/>
      <c r="G283" s="19"/>
      <c r="H283" s="19"/>
      <c r="I283" s="19"/>
      <c r="J283" s="19"/>
      <c r="K283" s="19"/>
      <c r="L283" s="19"/>
    </row>
    <row r="284" spans="1:12" ht="12.75">
      <c r="A284" s="19"/>
      <c r="B284" s="19"/>
      <c r="C284" s="19"/>
      <c r="D284" s="19"/>
      <c r="E284" s="19"/>
      <c r="F284" s="19"/>
      <c r="G284" s="19"/>
      <c r="H284" s="19"/>
      <c r="I284" s="19"/>
      <c r="J284" s="19"/>
      <c r="K284" s="19"/>
      <c r="L284" s="19"/>
    </row>
    <row r="285" spans="1:12" ht="12.75">
      <c r="A285" s="19"/>
      <c r="B285" s="19"/>
      <c r="C285" s="19"/>
      <c r="D285" s="19"/>
      <c r="E285" s="19"/>
      <c r="F285" s="19"/>
      <c r="G285" s="19"/>
      <c r="H285" s="19"/>
      <c r="I285" s="19"/>
      <c r="J285" s="19"/>
      <c r="K285" s="19"/>
      <c r="L285" s="19"/>
    </row>
    <row r="286" spans="1:12" ht="12.75">
      <c r="A286" s="19"/>
      <c r="B286" s="19"/>
      <c r="C286" s="19"/>
      <c r="D286" s="19"/>
      <c r="E286" s="19"/>
      <c r="F286" s="19"/>
      <c r="G286" s="19"/>
      <c r="H286" s="19"/>
      <c r="I286" s="19"/>
      <c r="J286" s="19"/>
      <c r="K286" s="19"/>
      <c r="L286" s="19"/>
    </row>
    <row r="287" spans="1:12" ht="12.75">
      <c r="A287" s="19"/>
      <c r="B287" s="19"/>
      <c r="C287" s="19"/>
      <c r="D287" s="19"/>
      <c r="E287" s="19"/>
      <c r="F287" s="19"/>
      <c r="G287" s="19"/>
      <c r="H287" s="19"/>
      <c r="I287" s="19"/>
      <c r="J287" s="19"/>
      <c r="K287" s="19"/>
      <c r="L287" s="19"/>
    </row>
    <row r="288" spans="1:12" ht="12.75">
      <c r="A288" s="19"/>
      <c r="B288" s="19"/>
      <c r="C288" s="19"/>
      <c r="D288" s="19"/>
      <c r="E288" s="19"/>
      <c r="F288" s="19"/>
      <c r="G288" s="19"/>
      <c r="H288" s="19"/>
      <c r="I288" s="19"/>
      <c r="J288" s="19"/>
      <c r="K288" s="19"/>
      <c r="L288" s="19"/>
    </row>
    <row r="289" spans="1:12" ht="12.75">
      <c r="A289" s="19"/>
      <c r="B289" s="19"/>
      <c r="C289" s="19"/>
      <c r="D289" s="19"/>
      <c r="E289" s="19"/>
      <c r="F289" s="19"/>
      <c r="G289" s="19"/>
      <c r="H289" s="19"/>
      <c r="I289" s="19"/>
      <c r="J289" s="19"/>
      <c r="K289" s="19"/>
      <c r="L289" s="19"/>
    </row>
    <row r="290" spans="1:12" ht="12.75">
      <c r="A290" s="19"/>
      <c r="B290" s="19"/>
      <c r="C290" s="19"/>
      <c r="D290" s="19"/>
      <c r="E290" s="19"/>
      <c r="F290" s="19"/>
      <c r="G290" s="19"/>
      <c r="H290" s="19"/>
      <c r="I290" s="19"/>
      <c r="J290" s="19"/>
      <c r="K290" s="19"/>
      <c r="L290" s="19"/>
    </row>
    <row r="291" spans="1:12" ht="12.75">
      <c r="A291" s="19"/>
      <c r="B291" s="19"/>
      <c r="C291" s="19"/>
      <c r="D291" s="19"/>
      <c r="E291" s="19"/>
      <c r="F291" s="19"/>
      <c r="G291" s="19"/>
      <c r="H291" s="19"/>
      <c r="I291" s="19"/>
      <c r="J291" s="19"/>
      <c r="K291" s="19"/>
      <c r="L291" s="19"/>
    </row>
    <row r="292" spans="1:12" ht="12.75">
      <c r="A292" s="19"/>
      <c r="B292" s="19"/>
      <c r="C292" s="19"/>
      <c r="D292" s="19"/>
      <c r="E292" s="19"/>
      <c r="F292" s="19"/>
      <c r="G292" s="19"/>
      <c r="H292" s="19"/>
      <c r="I292" s="19"/>
      <c r="J292" s="19"/>
      <c r="K292" s="19"/>
      <c r="L292" s="19"/>
    </row>
    <row r="293" spans="1:12" ht="12.75">
      <c r="A293" s="19"/>
      <c r="B293" s="19"/>
      <c r="C293" s="19"/>
      <c r="D293" s="19"/>
      <c r="E293" s="19"/>
      <c r="F293" s="19"/>
      <c r="G293" s="19"/>
      <c r="H293" s="19"/>
      <c r="I293" s="19"/>
      <c r="J293" s="19"/>
      <c r="K293" s="19"/>
      <c r="L293" s="19"/>
    </row>
    <row r="294" spans="1:12" ht="12.75">
      <c r="A294" s="19"/>
      <c r="B294" s="19"/>
      <c r="C294" s="19"/>
      <c r="D294" s="19"/>
      <c r="E294" s="19"/>
      <c r="F294" s="19"/>
      <c r="G294" s="19"/>
      <c r="H294" s="19"/>
      <c r="I294" s="19"/>
      <c r="J294" s="19"/>
      <c r="K294" s="19"/>
      <c r="L294" s="19"/>
    </row>
    <row r="295" spans="1:12" ht="12.75">
      <c r="A295" s="19"/>
      <c r="B295" s="19"/>
      <c r="C295" s="19"/>
      <c r="D295" s="19"/>
      <c r="E295" s="19"/>
      <c r="F295" s="19"/>
      <c r="G295" s="19"/>
      <c r="H295" s="19"/>
      <c r="I295" s="19"/>
      <c r="J295" s="19"/>
      <c r="K295" s="19"/>
      <c r="L295" s="19"/>
    </row>
    <row r="296" spans="1:12" ht="12.75">
      <c r="A296" s="19"/>
      <c r="B296" s="19"/>
      <c r="C296" s="19"/>
      <c r="D296" s="19"/>
      <c r="E296" s="19"/>
      <c r="F296" s="19"/>
      <c r="G296" s="19"/>
      <c r="H296" s="19"/>
      <c r="I296" s="19"/>
      <c r="J296" s="19"/>
      <c r="K296" s="19"/>
      <c r="L296" s="19"/>
    </row>
    <row r="297" spans="1:12" ht="12.75">
      <c r="A297" s="19"/>
      <c r="B297" s="19"/>
      <c r="C297" s="19"/>
      <c r="D297" s="19"/>
      <c r="E297" s="19"/>
      <c r="F297" s="19"/>
      <c r="G297" s="19"/>
      <c r="H297" s="19"/>
      <c r="I297" s="19"/>
      <c r="J297" s="19"/>
      <c r="K297" s="19"/>
      <c r="L297" s="19"/>
    </row>
    <row r="298" spans="1:12" ht="12.75">
      <c r="A298" s="19"/>
      <c r="B298" s="19"/>
      <c r="C298" s="19"/>
      <c r="D298" s="19"/>
      <c r="E298" s="19"/>
      <c r="F298" s="19"/>
      <c r="G298" s="19"/>
      <c r="H298" s="19"/>
      <c r="I298" s="19"/>
      <c r="J298" s="19"/>
      <c r="K298" s="19"/>
      <c r="L298" s="19"/>
    </row>
    <row r="299" spans="1:12" ht="12.75">
      <c r="A299" s="19"/>
      <c r="B299" s="19"/>
      <c r="C299" s="19"/>
      <c r="D299" s="19"/>
      <c r="E299" s="19"/>
      <c r="F299" s="19"/>
      <c r="G299" s="19"/>
      <c r="H299" s="19"/>
      <c r="I299" s="19"/>
      <c r="J299" s="19"/>
      <c r="K299" s="19"/>
      <c r="L299" s="19"/>
    </row>
    <row r="300" spans="1:12" ht="12.75">
      <c r="A300" s="19"/>
      <c r="B300" s="19"/>
      <c r="C300" s="19"/>
      <c r="D300" s="19"/>
      <c r="E300" s="19"/>
      <c r="F300" s="19"/>
      <c r="G300" s="19"/>
      <c r="H300" s="19"/>
      <c r="I300" s="19"/>
      <c r="J300" s="19"/>
      <c r="K300" s="19"/>
      <c r="L300" s="19"/>
    </row>
    <row r="301" spans="1:12" ht="12.75">
      <c r="A301" s="19"/>
      <c r="B301" s="19"/>
      <c r="C301" s="19"/>
      <c r="D301" s="19"/>
      <c r="E301" s="19"/>
      <c r="F301" s="19"/>
      <c r="G301" s="19"/>
      <c r="H301" s="19"/>
      <c r="I301" s="19"/>
      <c r="J301" s="19"/>
      <c r="K301" s="19"/>
      <c r="L301" s="19"/>
    </row>
    <row r="302" spans="1:12" ht="12.75">
      <c r="A302" s="19"/>
      <c r="B302" s="19"/>
      <c r="C302" s="19"/>
      <c r="D302" s="19"/>
      <c r="E302" s="19"/>
      <c r="F302" s="19"/>
      <c r="G302" s="19"/>
      <c r="H302" s="19"/>
      <c r="I302" s="19"/>
      <c r="J302" s="19"/>
      <c r="K302" s="19"/>
      <c r="L302" s="19"/>
    </row>
    <row r="303" spans="1:12" ht="12.75">
      <c r="A303" s="19"/>
      <c r="B303" s="19"/>
      <c r="C303" s="19"/>
      <c r="D303" s="19"/>
      <c r="E303" s="19"/>
      <c r="F303" s="19"/>
      <c r="G303" s="19"/>
      <c r="H303" s="19"/>
      <c r="I303" s="19"/>
      <c r="J303" s="19"/>
      <c r="K303" s="19"/>
      <c r="L303" s="19"/>
    </row>
    <row r="304" spans="1:12" ht="12.75">
      <c r="A304" s="19"/>
      <c r="B304" s="19"/>
      <c r="C304" s="19"/>
      <c r="D304" s="19"/>
      <c r="E304" s="19"/>
      <c r="F304" s="19"/>
      <c r="G304" s="19"/>
      <c r="H304" s="19"/>
      <c r="I304" s="19"/>
      <c r="J304" s="19"/>
      <c r="K304" s="19"/>
      <c r="L304" s="19"/>
    </row>
    <row r="305" spans="1:12" ht="12.75">
      <c r="A305" s="19"/>
      <c r="B305" s="19"/>
      <c r="C305" s="19"/>
      <c r="D305" s="19"/>
      <c r="E305" s="19"/>
      <c r="F305" s="19"/>
      <c r="G305" s="19"/>
      <c r="H305" s="19"/>
      <c r="I305" s="19"/>
      <c r="J305" s="19"/>
      <c r="K305" s="19"/>
      <c r="L305" s="19"/>
    </row>
    <row r="306" spans="1:12" ht="12.75">
      <c r="A306" s="19"/>
      <c r="B306" s="19"/>
      <c r="C306" s="19"/>
      <c r="D306" s="19"/>
      <c r="E306" s="19"/>
      <c r="F306" s="19"/>
      <c r="G306" s="19"/>
      <c r="H306" s="19"/>
      <c r="I306" s="19"/>
      <c r="J306" s="19"/>
      <c r="K306" s="19"/>
      <c r="L306" s="19"/>
    </row>
    <row r="307" spans="1:12" ht="12.75">
      <c r="A307" s="19"/>
      <c r="B307" s="19"/>
      <c r="C307" s="19"/>
      <c r="D307" s="19"/>
      <c r="E307" s="19"/>
      <c r="F307" s="19"/>
      <c r="G307" s="19"/>
      <c r="H307" s="19"/>
      <c r="I307" s="19"/>
      <c r="J307" s="19"/>
      <c r="K307" s="19"/>
      <c r="L307" s="19"/>
    </row>
    <row r="308" spans="1:12" ht="12.75">
      <c r="A308" s="19"/>
      <c r="B308" s="19"/>
      <c r="C308" s="19"/>
      <c r="D308" s="19"/>
      <c r="E308" s="19"/>
      <c r="F308" s="19"/>
      <c r="G308" s="19"/>
      <c r="H308" s="19"/>
      <c r="I308" s="19"/>
      <c r="J308" s="19"/>
      <c r="K308" s="19"/>
      <c r="L308" s="19"/>
    </row>
    <row r="309" spans="1:12" ht="12.75">
      <c r="A309" s="19"/>
      <c r="B309" s="19"/>
      <c r="C309" s="19"/>
      <c r="D309" s="19"/>
      <c r="E309" s="19"/>
      <c r="F309" s="19"/>
      <c r="G309" s="19"/>
      <c r="H309" s="19"/>
      <c r="I309" s="19"/>
      <c r="J309" s="19"/>
      <c r="K309" s="19"/>
      <c r="L309" s="19"/>
    </row>
    <row r="310" spans="1:12" ht="12.75">
      <c r="A310" s="19"/>
      <c r="B310" s="19"/>
      <c r="C310" s="19"/>
      <c r="D310" s="19"/>
      <c r="E310" s="19"/>
      <c r="F310" s="19"/>
      <c r="G310" s="19"/>
      <c r="H310" s="19"/>
      <c r="I310" s="19"/>
      <c r="J310" s="19"/>
      <c r="K310" s="19"/>
      <c r="L310" s="19"/>
    </row>
    <row r="311" spans="1:12" ht="12.75">
      <c r="A311" s="19"/>
      <c r="B311" s="19"/>
      <c r="C311" s="19"/>
      <c r="D311" s="19"/>
      <c r="E311" s="19"/>
      <c r="F311" s="19"/>
      <c r="G311" s="19"/>
      <c r="H311" s="19"/>
      <c r="I311" s="19"/>
      <c r="J311" s="19"/>
      <c r="K311" s="19"/>
      <c r="L311" s="19"/>
    </row>
    <row r="312" spans="1:12" ht="12.75">
      <c r="A312" s="19"/>
      <c r="B312" s="19"/>
      <c r="C312" s="19"/>
      <c r="D312" s="19"/>
      <c r="E312" s="19"/>
      <c r="F312" s="19"/>
      <c r="G312" s="19"/>
      <c r="H312" s="19"/>
      <c r="I312" s="19"/>
      <c r="J312" s="19"/>
      <c r="K312" s="19"/>
      <c r="L312" s="19"/>
    </row>
    <row r="313" spans="1:12" ht="12.75">
      <c r="A313" s="19"/>
      <c r="B313" s="19"/>
      <c r="C313" s="19"/>
      <c r="D313" s="19"/>
      <c r="E313" s="19"/>
      <c r="F313" s="19"/>
      <c r="G313" s="19"/>
      <c r="H313" s="19"/>
      <c r="I313" s="19"/>
      <c r="J313" s="19"/>
      <c r="K313" s="19"/>
      <c r="L313" s="19"/>
    </row>
    <row r="314" spans="1:12" ht="12.75">
      <c r="A314" s="19"/>
      <c r="B314" s="19"/>
      <c r="C314" s="19"/>
      <c r="D314" s="19"/>
      <c r="E314" s="19"/>
      <c r="F314" s="19"/>
      <c r="G314" s="19"/>
      <c r="H314" s="19"/>
      <c r="I314" s="19"/>
      <c r="J314" s="19"/>
      <c r="K314" s="19"/>
      <c r="L314" s="19"/>
    </row>
    <row r="315" spans="1:12" ht="12.75">
      <c r="A315" s="19"/>
      <c r="B315" s="19"/>
      <c r="C315" s="19"/>
      <c r="D315" s="19"/>
      <c r="E315" s="19"/>
      <c r="F315" s="19"/>
      <c r="G315" s="19"/>
      <c r="H315" s="19"/>
      <c r="I315" s="19"/>
      <c r="J315" s="19"/>
      <c r="K315" s="19"/>
      <c r="L315" s="19"/>
    </row>
    <row r="316" spans="1:12" ht="12.75">
      <c r="A316" s="19"/>
      <c r="B316" s="19"/>
      <c r="C316" s="19"/>
      <c r="D316" s="19"/>
      <c r="E316" s="19"/>
      <c r="F316" s="19"/>
      <c r="G316" s="19"/>
      <c r="H316" s="19"/>
      <c r="I316" s="19"/>
      <c r="J316" s="19"/>
      <c r="K316" s="19"/>
      <c r="L316" s="19"/>
    </row>
    <row r="317" spans="1:12" ht="12.75">
      <c r="A317" s="19"/>
      <c r="B317" s="19"/>
      <c r="C317" s="19"/>
      <c r="D317" s="19"/>
      <c r="E317" s="19"/>
      <c r="F317" s="19"/>
      <c r="G317" s="19"/>
      <c r="H317" s="19"/>
      <c r="I317" s="19"/>
      <c r="J317" s="19"/>
      <c r="K317" s="19"/>
      <c r="L317" s="19"/>
    </row>
    <row r="318" spans="1:12" ht="12.75">
      <c r="A318" s="19"/>
      <c r="B318" s="19"/>
      <c r="C318" s="19"/>
      <c r="D318" s="19"/>
      <c r="E318" s="19"/>
      <c r="F318" s="19"/>
      <c r="G318" s="19"/>
      <c r="H318" s="19"/>
      <c r="I318" s="19"/>
      <c r="J318" s="19"/>
      <c r="K318" s="19"/>
      <c r="L318" s="19"/>
    </row>
    <row r="319" spans="1:12" ht="12.75">
      <c r="A319" s="19"/>
      <c r="B319" s="19"/>
      <c r="C319" s="19"/>
      <c r="D319" s="19"/>
      <c r="E319" s="19"/>
      <c r="F319" s="19"/>
      <c r="G319" s="19"/>
      <c r="H319" s="19"/>
      <c r="I319" s="19"/>
      <c r="J319" s="19"/>
      <c r="K319" s="19"/>
      <c r="L319" s="19"/>
    </row>
    <row r="320" spans="1:12" ht="12.75">
      <c r="A320" s="19"/>
      <c r="B320" s="19"/>
      <c r="C320" s="19"/>
      <c r="D320" s="19"/>
      <c r="E320" s="19"/>
      <c r="F320" s="19"/>
      <c r="G320" s="19"/>
      <c r="H320" s="19"/>
      <c r="I320" s="19"/>
      <c r="J320" s="19"/>
      <c r="K320" s="19"/>
      <c r="L320" s="19"/>
    </row>
    <row r="321" spans="1:12" ht="12.75">
      <c r="A321" s="19"/>
      <c r="B321" s="19"/>
      <c r="C321" s="19"/>
      <c r="D321" s="19"/>
      <c r="E321" s="19"/>
      <c r="F321" s="19"/>
      <c r="G321" s="19"/>
      <c r="H321" s="19"/>
      <c r="I321" s="19"/>
      <c r="J321" s="19"/>
      <c r="K321" s="19"/>
      <c r="L321" s="19"/>
    </row>
    <row r="322" spans="1:12" ht="12.75">
      <c r="A322" s="19"/>
      <c r="B322" s="19"/>
      <c r="C322" s="19"/>
      <c r="D322" s="19"/>
      <c r="E322" s="19"/>
      <c r="F322" s="19"/>
      <c r="G322" s="19"/>
      <c r="H322" s="19"/>
      <c r="I322" s="19"/>
      <c r="J322" s="19"/>
      <c r="K322" s="19"/>
      <c r="L322" s="19"/>
    </row>
    <row r="323" spans="1:12" ht="12.75">
      <c r="A323" s="19"/>
      <c r="B323" s="19"/>
      <c r="C323" s="19"/>
      <c r="D323" s="19"/>
      <c r="E323" s="19"/>
      <c r="F323" s="19"/>
      <c r="G323" s="19"/>
      <c r="H323" s="19"/>
      <c r="I323" s="19"/>
      <c r="J323" s="19"/>
      <c r="K323" s="19"/>
      <c r="L323" s="19"/>
    </row>
    <row r="324" spans="1:12" ht="12.75">
      <c r="A324" s="19"/>
      <c r="B324" s="19"/>
      <c r="C324" s="19"/>
      <c r="D324" s="19"/>
      <c r="E324" s="19"/>
      <c r="F324" s="19"/>
      <c r="G324" s="19"/>
      <c r="H324" s="19"/>
      <c r="I324" s="19"/>
      <c r="J324" s="19"/>
      <c r="K324" s="19"/>
      <c r="L324" s="19"/>
    </row>
    <row r="325" spans="1:12" ht="12.75">
      <c r="A325" s="19"/>
      <c r="B325" s="19"/>
      <c r="C325" s="19"/>
      <c r="D325" s="19"/>
      <c r="E325" s="19"/>
      <c r="F325" s="19"/>
      <c r="G325" s="19"/>
      <c r="H325" s="19"/>
      <c r="I325" s="19"/>
      <c r="J325" s="19"/>
      <c r="K325" s="19"/>
      <c r="L325" s="19"/>
    </row>
    <row r="326" spans="1:12" ht="12.75">
      <c r="A326" s="19"/>
      <c r="B326" s="19"/>
      <c r="C326" s="19"/>
      <c r="D326" s="19"/>
      <c r="E326" s="19"/>
      <c r="F326" s="19"/>
      <c r="G326" s="19"/>
      <c r="H326" s="19"/>
      <c r="I326" s="19"/>
      <c r="J326" s="19"/>
      <c r="K326" s="19"/>
      <c r="L326" s="19"/>
    </row>
    <row r="327" spans="1:12" ht="12.75">
      <c r="A327" s="19"/>
      <c r="B327" s="19"/>
      <c r="C327" s="19"/>
      <c r="D327" s="19"/>
      <c r="E327" s="19"/>
      <c r="F327" s="19"/>
      <c r="G327" s="19"/>
      <c r="H327" s="19"/>
      <c r="I327" s="19"/>
      <c r="J327" s="19"/>
      <c r="K327" s="19"/>
      <c r="L327" s="19"/>
    </row>
    <row r="328" spans="1:12" ht="12.75">
      <c r="A328" s="19"/>
      <c r="B328" s="19"/>
      <c r="C328" s="19"/>
      <c r="D328" s="19"/>
      <c r="E328" s="19"/>
      <c r="F328" s="19"/>
      <c r="G328" s="19"/>
      <c r="H328" s="19"/>
      <c r="I328" s="19"/>
      <c r="J328" s="19"/>
      <c r="K328" s="19"/>
      <c r="L328" s="19"/>
    </row>
    <row r="329" spans="1:12" ht="12.75">
      <c r="A329" s="19"/>
      <c r="B329" s="19"/>
      <c r="C329" s="19"/>
      <c r="D329" s="19"/>
      <c r="E329" s="19"/>
      <c r="F329" s="19"/>
      <c r="G329" s="19"/>
      <c r="H329" s="19"/>
      <c r="I329" s="19"/>
      <c r="J329" s="19"/>
      <c r="K329" s="19"/>
      <c r="L329" s="19"/>
    </row>
    <row r="330" spans="1:12" ht="12.75">
      <c r="A330" s="19"/>
      <c r="B330" s="19"/>
      <c r="C330" s="19"/>
      <c r="D330" s="19"/>
      <c r="E330" s="19"/>
      <c r="F330" s="19"/>
      <c r="G330" s="19"/>
      <c r="H330" s="19"/>
      <c r="I330" s="19"/>
      <c r="J330" s="19"/>
      <c r="K330" s="19"/>
      <c r="L330" s="19"/>
    </row>
    <row r="331" spans="1:12" ht="12.75">
      <c r="A331" s="19"/>
      <c r="B331" s="19"/>
      <c r="C331" s="19"/>
      <c r="D331" s="19"/>
      <c r="E331" s="19"/>
      <c r="F331" s="19"/>
      <c r="G331" s="19"/>
      <c r="H331" s="19"/>
      <c r="I331" s="19"/>
      <c r="J331" s="19"/>
      <c r="K331" s="19"/>
      <c r="L331" s="19"/>
    </row>
    <row r="332" spans="1:12" ht="12.75">
      <c r="A332" s="19"/>
      <c r="B332" s="19"/>
      <c r="C332" s="19"/>
      <c r="D332" s="19"/>
      <c r="E332" s="19"/>
      <c r="F332" s="19"/>
      <c r="G332" s="19"/>
      <c r="H332" s="19"/>
      <c r="I332" s="19"/>
      <c r="J332" s="19"/>
      <c r="K332" s="19"/>
      <c r="L332" s="19"/>
    </row>
    <row r="333" spans="1:12" ht="12.75">
      <c r="A333" s="19"/>
      <c r="B333" s="19"/>
      <c r="C333" s="19"/>
      <c r="D333" s="19"/>
      <c r="E333" s="19"/>
      <c r="F333" s="19"/>
      <c r="G333" s="19"/>
      <c r="H333" s="19"/>
      <c r="I333" s="19"/>
      <c r="J333" s="19"/>
      <c r="K333" s="19"/>
      <c r="L333" s="19"/>
    </row>
    <row r="334" spans="1:12" ht="12.75">
      <c r="A334" s="19"/>
      <c r="B334" s="19"/>
      <c r="C334" s="19"/>
      <c r="D334" s="19"/>
      <c r="E334" s="19"/>
      <c r="F334" s="19"/>
      <c r="G334" s="19"/>
      <c r="H334" s="19"/>
      <c r="I334" s="19"/>
      <c r="J334" s="19"/>
      <c r="K334" s="19"/>
      <c r="L334" s="19"/>
    </row>
    <row r="335" spans="1:12" ht="12.75">
      <c r="A335" s="19"/>
      <c r="B335" s="19"/>
      <c r="C335" s="19"/>
      <c r="D335" s="19"/>
      <c r="E335" s="19"/>
      <c r="F335" s="19"/>
      <c r="G335" s="19"/>
      <c r="H335" s="19"/>
      <c r="I335" s="19"/>
      <c r="J335" s="19"/>
      <c r="K335" s="19"/>
      <c r="L335" s="19"/>
    </row>
    <row r="336" spans="1:12" ht="12.75">
      <c r="A336" s="19"/>
      <c r="B336" s="19"/>
      <c r="C336" s="19"/>
      <c r="D336" s="19"/>
      <c r="E336" s="19"/>
      <c r="F336" s="19"/>
      <c r="G336" s="19"/>
      <c r="H336" s="19"/>
      <c r="I336" s="19"/>
      <c r="J336" s="19"/>
      <c r="K336" s="19"/>
      <c r="L336" s="19"/>
    </row>
    <row r="337" spans="1:12" ht="12.75">
      <c r="A337" s="19"/>
      <c r="B337" s="19"/>
      <c r="C337" s="19"/>
      <c r="D337" s="19"/>
      <c r="E337" s="19"/>
      <c r="F337" s="19"/>
      <c r="G337" s="19"/>
      <c r="H337" s="19"/>
      <c r="I337" s="19"/>
      <c r="J337" s="19"/>
      <c r="K337" s="19"/>
      <c r="L337" s="19"/>
    </row>
    <row r="338" spans="1:12" ht="12.75">
      <c r="A338" s="19"/>
      <c r="B338" s="19"/>
      <c r="C338" s="19"/>
      <c r="D338" s="19"/>
      <c r="E338" s="19"/>
      <c r="F338" s="19"/>
      <c r="G338" s="19"/>
      <c r="H338" s="19"/>
      <c r="I338" s="19"/>
      <c r="J338" s="19"/>
      <c r="K338" s="19"/>
      <c r="L338" s="19"/>
    </row>
    <row r="339" spans="1:12" ht="12.75">
      <c r="A339" s="19"/>
      <c r="B339" s="19"/>
      <c r="C339" s="19"/>
      <c r="D339" s="19"/>
      <c r="E339" s="19"/>
      <c r="F339" s="19"/>
      <c r="G339" s="19"/>
      <c r="H339" s="19"/>
      <c r="I339" s="19"/>
      <c r="J339" s="19"/>
      <c r="K339" s="19"/>
      <c r="L339" s="19"/>
    </row>
    <row r="340" spans="1:12" ht="12.75">
      <c r="A340" s="19"/>
      <c r="B340" s="19"/>
      <c r="C340" s="19"/>
      <c r="D340" s="19"/>
      <c r="E340" s="19"/>
      <c r="F340" s="19"/>
      <c r="G340" s="19"/>
      <c r="H340" s="19"/>
      <c r="I340" s="19"/>
      <c r="J340" s="19"/>
      <c r="K340" s="19"/>
      <c r="L340" s="19"/>
    </row>
    <row r="341" spans="1:12" ht="12.75">
      <c r="A341" s="19"/>
      <c r="B341" s="19"/>
      <c r="C341" s="19"/>
      <c r="D341" s="19"/>
      <c r="E341" s="19"/>
      <c r="F341" s="19"/>
      <c r="G341" s="19"/>
      <c r="H341" s="19"/>
      <c r="I341" s="19"/>
      <c r="J341" s="19"/>
      <c r="K341" s="19"/>
      <c r="L341" s="19"/>
    </row>
    <row r="342" spans="1:12" ht="12.75">
      <c r="A342" s="19"/>
      <c r="B342" s="19"/>
      <c r="C342" s="19"/>
      <c r="D342" s="19"/>
      <c r="E342" s="19"/>
      <c r="F342" s="19"/>
      <c r="G342" s="19"/>
      <c r="H342" s="19"/>
      <c r="I342" s="19"/>
      <c r="J342" s="19"/>
      <c r="K342" s="19"/>
      <c r="L342" s="19"/>
    </row>
    <row r="343" spans="1:12" ht="12.75">
      <c r="A343" s="19"/>
      <c r="B343" s="19"/>
      <c r="C343" s="19"/>
      <c r="D343" s="19"/>
      <c r="E343" s="19"/>
      <c r="F343" s="19"/>
      <c r="G343" s="19"/>
      <c r="H343" s="19"/>
      <c r="I343" s="19"/>
      <c r="J343" s="19"/>
      <c r="K343" s="19"/>
      <c r="L343" s="19"/>
    </row>
    <row r="344" spans="1:12" ht="12.75">
      <c r="A344" s="19"/>
      <c r="B344" s="19"/>
      <c r="C344" s="19"/>
      <c r="D344" s="19"/>
      <c r="E344" s="19"/>
      <c r="F344" s="19"/>
      <c r="G344" s="19"/>
      <c r="H344" s="19"/>
      <c r="I344" s="19"/>
      <c r="J344" s="19"/>
      <c r="K344" s="19"/>
      <c r="L344" s="19"/>
    </row>
  </sheetData>
  <sheetProtection password="CA73" sheet="1" objects="1" scenarios="1" selectLockedCells="1"/>
  <mergeCells count="131">
    <mergeCell ref="A11:L11"/>
    <mergeCell ref="I62:K62"/>
    <mergeCell ref="I56:K56"/>
    <mergeCell ref="A6:L6"/>
    <mergeCell ref="A7:L7"/>
    <mergeCell ref="A34:L45"/>
    <mergeCell ref="A50:K50"/>
    <mergeCell ref="A8:L8"/>
    <mergeCell ref="A48:K48"/>
    <mergeCell ref="A24:B24"/>
    <mergeCell ref="D25:G25"/>
    <mergeCell ref="A29:L30"/>
    <mergeCell ref="A10:L10"/>
    <mergeCell ref="A183:L188"/>
    <mergeCell ref="E176:G176"/>
    <mergeCell ref="J151:J152"/>
    <mergeCell ref="A85:A87"/>
    <mergeCell ref="A108:L108"/>
    <mergeCell ref="I85:K85"/>
    <mergeCell ref="I86:K86"/>
    <mergeCell ref="I110:I111"/>
    <mergeCell ref="A140:H142"/>
    <mergeCell ref="A146:H147"/>
    <mergeCell ref="L151:L152"/>
    <mergeCell ref="K110:K111"/>
    <mergeCell ref="A119:H121"/>
    <mergeCell ref="A111:H112"/>
    <mergeCell ref="A134:H135"/>
    <mergeCell ref="A128:H130"/>
    <mergeCell ref="K151:K152"/>
    <mergeCell ref="A117:H118"/>
    <mergeCell ref="A163:L164"/>
    <mergeCell ref="A126:H127"/>
    <mergeCell ref="A136:H137"/>
    <mergeCell ref="A148:H149"/>
    <mergeCell ref="A122:H123"/>
    <mergeCell ref="A153:H154"/>
    <mergeCell ref="A132:H133"/>
    <mergeCell ref="L132:L133"/>
    <mergeCell ref="B168:E168"/>
    <mergeCell ref="H168:J168"/>
    <mergeCell ref="C166:E166"/>
    <mergeCell ref="A155:H157"/>
    <mergeCell ref="C167:D167"/>
    <mergeCell ref="A158:H160"/>
    <mergeCell ref="F180:G180"/>
    <mergeCell ref="H180:K180"/>
    <mergeCell ref="G166:J166"/>
    <mergeCell ref="A162:L162"/>
    <mergeCell ref="A172:L172"/>
    <mergeCell ref="G170:J170"/>
    <mergeCell ref="B170:E170"/>
    <mergeCell ref="A178:L178"/>
    <mergeCell ref="A174:L174"/>
    <mergeCell ref="H176:K176"/>
    <mergeCell ref="A15:C15"/>
    <mergeCell ref="D26:G26"/>
    <mergeCell ref="F77:G78"/>
    <mergeCell ref="A47:L47"/>
    <mergeCell ref="I53:K53"/>
    <mergeCell ref="I54:K54"/>
    <mergeCell ref="I63:K63"/>
    <mergeCell ref="A76:K76"/>
    <mergeCell ref="H78:K78"/>
    <mergeCell ref="D77:E78"/>
    <mergeCell ref="A103:L103"/>
    <mergeCell ref="F99:G99"/>
    <mergeCell ref="I79:K79"/>
    <mergeCell ref="F101:G101"/>
    <mergeCell ref="B102:E102"/>
    <mergeCell ref="F97:G97"/>
    <mergeCell ref="I83:K83"/>
    <mergeCell ref="I81:K81"/>
    <mergeCell ref="I82:K82"/>
    <mergeCell ref="I87:K87"/>
    <mergeCell ref="I88:K88"/>
    <mergeCell ref="I84:K84"/>
    <mergeCell ref="B101:E101"/>
    <mergeCell ref="A79:A84"/>
    <mergeCell ref="I93:K93"/>
    <mergeCell ref="A93:H93"/>
    <mergeCell ref="A61:A64"/>
    <mergeCell ref="F51:G52"/>
    <mergeCell ref="N80:O80"/>
    <mergeCell ref="N57:O57"/>
    <mergeCell ref="B69:C69"/>
    <mergeCell ref="I80:K80"/>
    <mergeCell ref="D51:E52"/>
    <mergeCell ref="A71:H72"/>
    <mergeCell ref="I64:K64"/>
    <mergeCell ref="H51:K51"/>
    <mergeCell ref="A1:L1"/>
    <mergeCell ref="A114:H116"/>
    <mergeCell ref="I114:I115"/>
    <mergeCell ref="J114:J115"/>
    <mergeCell ref="K114:K115"/>
    <mergeCell ref="A25:B25"/>
    <mergeCell ref="A3:L3"/>
    <mergeCell ref="A2:L2"/>
    <mergeCell ref="A4:L4"/>
    <mergeCell ref="I58:K58"/>
    <mergeCell ref="A191:L191"/>
    <mergeCell ref="B67:L68"/>
    <mergeCell ref="A151:H152"/>
    <mergeCell ref="A124:H125"/>
    <mergeCell ref="F167:J167"/>
    <mergeCell ref="A144:H145"/>
    <mergeCell ref="L114:L115"/>
    <mergeCell ref="I151:I152"/>
    <mergeCell ref="A138:H139"/>
    <mergeCell ref="A89:L90"/>
    <mergeCell ref="E24:F24"/>
    <mergeCell ref="I132:I133"/>
    <mergeCell ref="J132:J133"/>
    <mergeCell ref="K132:K133"/>
    <mergeCell ref="I57:K57"/>
    <mergeCell ref="A46:L46"/>
    <mergeCell ref="H77:K77"/>
    <mergeCell ref="A33:L33"/>
    <mergeCell ref="A53:A58"/>
    <mergeCell ref="I55:K55"/>
    <mergeCell ref="L110:L111"/>
    <mergeCell ref="J110:J111"/>
    <mergeCell ref="I24:K24"/>
    <mergeCell ref="I25:K25"/>
    <mergeCell ref="H52:K52"/>
    <mergeCell ref="I61:K61"/>
    <mergeCell ref="A32:L32"/>
    <mergeCell ref="I65:K65"/>
    <mergeCell ref="A105:L107"/>
    <mergeCell ref="B99:E99"/>
  </mergeCells>
  <conditionalFormatting sqref="F97">
    <cfRule type="cellIs" priority="1" dxfId="0" operator="equal" stopIfTrue="1">
      <formula>#DIV/0!</formula>
    </cfRule>
  </conditionalFormatting>
  <dataValidations count="4">
    <dataValidation type="list" allowBlank="1" showInputMessage="1" showErrorMessage="1" sqref="I93">
      <formula1>$D$201:$D$203</formula1>
    </dataValidation>
    <dataValidation type="list" allowBlank="1" showInputMessage="1" showErrorMessage="1" sqref="D180">
      <formula1>$F$201:$F$207</formula1>
    </dataValidation>
    <dataValidation type="list" allowBlank="1" showInputMessage="1" showErrorMessage="1" sqref="C25">
      <formula1>$A$201:$A$212</formula1>
    </dataValidation>
    <dataValidation type="list" allowBlank="1" showInputMessage="1" showErrorMessage="1" sqref="H25">
      <formula1>$B$201:$B$205</formula1>
    </dataValidation>
  </dataValidations>
  <hyperlinks>
    <hyperlink ref="A3:L3" r:id="rId1" display="- Le formulaire est basé sur les articles 89.21 à 89.32 du règlement C-1.1 de la Ville de Montréal. Cliquez pour téléchargement."/>
  </hyperlinks>
  <printOptions/>
  <pageMargins left="0.7086614173228347" right="0.3937007874015748" top="0.7874015748031497" bottom="0.5905511811023623" header="0.1968503937007874" footer="0.5118110236220472"/>
  <pageSetup horizontalDpi="600" verticalDpi="600" orientation="portrait" scale="62" r:id="rId4"/>
  <headerFooter alignWithMargins="0">
    <oddHeader>&amp;L&amp;"Arial,Gras"&amp;14&amp;G
&amp;R&amp;"Arial,Gras"&amp;11
Service de l'eau
Division de la gestion durable de l'eau
 Réglementation de la gestion de l'eau</oddHeader>
    <oddFooter>&amp;R&amp;P</oddFooter>
  </headerFooter>
  <legacyDrawing r:id="rId2"/>
  <legacyDrawingHF r:id="rId3"/>
</worksheet>
</file>

<file path=xl/worksheets/sheet2.xml><?xml version="1.0" encoding="utf-8"?>
<worksheet xmlns="http://schemas.openxmlformats.org/spreadsheetml/2006/main" xmlns:r="http://schemas.openxmlformats.org/officeDocument/2006/relationships">
  <sheetPr codeName="Feuil3">
    <tabColor indexed="13"/>
    <pageSetUpPr fitToPage="1"/>
  </sheetPr>
  <dimension ref="A1:N71"/>
  <sheetViews>
    <sheetView view="pageBreakPreview" zoomScaleNormal="85" zoomScaleSheetLayoutView="100" workbookViewId="0" topLeftCell="A22">
      <selection activeCell="F6" sqref="F6"/>
    </sheetView>
  </sheetViews>
  <sheetFormatPr defaultColWidth="11.421875" defaultRowHeight="12.75"/>
  <cols>
    <col min="1" max="1" width="22.140625" style="0" customWidth="1"/>
    <col min="2" max="2" width="12.7109375" style="0" customWidth="1"/>
    <col min="3" max="3" width="16.28125" style="0" customWidth="1"/>
    <col min="4" max="4" width="13.7109375" style="0" customWidth="1"/>
    <col min="5" max="5" width="12.7109375" style="0" customWidth="1"/>
    <col min="6" max="6" width="15.7109375" style="0" customWidth="1"/>
    <col min="7" max="7" width="15.421875" style="0" customWidth="1"/>
    <col min="8" max="8" width="11.8515625" style="0" customWidth="1"/>
    <col min="9" max="9" width="12.57421875" style="0" hidden="1" customWidth="1"/>
    <col min="10" max="10" width="0" style="0" hidden="1" customWidth="1"/>
  </cols>
  <sheetData>
    <row r="1" spans="1:8" ht="19.5" thickBot="1" thickTop="1">
      <c r="A1" s="599" t="s">
        <v>23</v>
      </c>
      <c r="B1" s="600"/>
      <c r="C1" s="600"/>
      <c r="D1" s="600"/>
      <c r="E1" s="600"/>
      <c r="F1" s="600"/>
      <c r="G1" s="600"/>
      <c r="H1" s="601"/>
    </row>
    <row r="2" spans="1:11" ht="18.75" thickTop="1">
      <c r="A2" s="24"/>
      <c r="B2" s="24"/>
      <c r="C2" s="25"/>
      <c r="D2" s="26"/>
      <c r="E2" s="26"/>
      <c r="F2" s="26"/>
      <c r="G2" s="26"/>
      <c r="H2" s="26"/>
      <c r="I2" s="6"/>
      <c r="J2" s="6"/>
      <c r="K2" s="6"/>
    </row>
    <row r="3" spans="1:8" ht="13.5" thickBot="1">
      <c r="A3" s="24"/>
      <c r="B3" s="24"/>
      <c r="C3" s="24"/>
      <c r="D3" s="24"/>
      <c r="E3" s="24"/>
      <c r="F3" s="24"/>
      <c r="G3" s="24"/>
      <c r="H3" s="24"/>
    </row>
    <row r="4" spans="1:8" ht="13.5" thickTop="1">
      <c r="A4" s="605" t="s">
        <v>17</v>
      </c>
      <c r="B4" s="606"/>
      <c r="C4" s="606"/>
      <c r="D4" s="607"/>
      <c r="E4" s="24"/>
      <c r="F4" s="24"/>
      <c r="G4" s="24"/>
      <c r="H4" s="24"/>
    </row>
    <row r="5" spans="1:9" ht="12.75">
      <c r="A5" s="602" t="s">
        <v>4</v>
      </c>
      <c r="B5" s="589" t="s">
        <v>30</v>
      </c>
      <c r="C5" s="589" t="s">
        <v>234</v>
      </c>
      <c r="D5" s="590" t="s">
        <v>31</v>
      </c>
      <c r="E5" s="24"/>
      <c r="F5" s="27" t="s">
        <v>81</v>
      </c>
      <c r="G5" s="27"/>
      <c r="H5" s="27"/>
      <c r="I5" s="4"/>
    </row>
    <row r="6" spans="1:9" ht="12.75">
      <c r="A6" s="602"/>
      <c r="B6" s="589"/>
      <c r="C6" s="589"/>
      <c r="D6" s="590"/>
      <c r="E6" s="24"/>
      <c r="F6" s="28">
        <f>'Formulaire de base'!I93</f>
        <v>0</v>
      </c>
      <c r="G6" s="28"/>
      <c r="H6" s="28"/>
      <c r="I6" s="5"/>
    </row>
    <row r="7" spans="1:9" ht="12.75">
      <c r="A7" s="593" t="s">
        <v>61</v>
      </c>
      <c r="B7" s="594"/>
      <c r="C7" s="594"/>
      <c r="D7" s="595"/>
      <c r="E7" s="24"/>
      <c r="F7" s="28"/>
      <c r="G7" s="28"/>
      <c r="H7" s="28"/>
      <c r="I7" s="5"/>
    </row>
    <row r="8" spans="1:9" ht="12.75">
      <c r="A8" s="29" t="s">
        <v>25</v>
      </c>
      <c r="B8" s="30">
        <f>'Formulaire de base'!E53</f>
        <v>0</v>
      </c>
      <c r="C8" s="31">
        <f>'Formulaire de base'!G53</f>
        <v>0.9</v>
      </c>
      <c r="D8" s="32">
        <f aca="true" t="shared" si="0" ref="D8:D13">C8*B8</f>
        <v>0</v>
      </c>
      <c r="E8" s="24"/>
      <c r="F8" s="28"/>
      <c r="G8" s="28"/>
      <c r="H8" s="28"/>
      <c r="I8" s="5"/>
    </row>
    <row r="9" spans="1:9" ht="12.75">
      <c r="A9" s="29" t="s">
        <v>80</v>
      </c>
      <c r="B9" s="30">
        <f>'Formulaire de base'!E54</f>
        <v>0</v>
      </c>
      <c r="C9" s="31">
        <f>'Formulaire de base'!G54</f>
        <v>0.95</v>
      </c>
      <c r="D9" s="32">
        <f t="shared" si="0"/>
        <v>0</v>
      </c>
      <c r="E9" s="24"/>
      <c r="F9" s="28"/>
      <c r="G9" s="28"/>
      <c r="H9" s="28"/>
      <c r="I9" s="5"/>
    </row>
    <row r="10" spans="1:9" ht="12.75">
      <c r="A10" s="29" t="s">
        <v>26</v>
      </c>
      <c r="B10" s="30">
        <f>'Formulaire de base'!E55</f>
        <v>0</v>
      </c>
      <c r="C10" s="31">
        <f>'Formulaire de base'!G55</f>
        <v>0.95</v>
      </c>
      <c r="D10" s="32">
        <f t="shared" si="0"/>
        <v>0</v>
      </c>
      <c r="E10" s="24"/>
      <c r="F10" s="33"/>
      <c r="G10" s="34"/>
      <c r="H10" s="35"/>
      <c r="I10" s="2"/>
    </row>
    <row r="11" spans="1:9" ht="12.75">
      <c r="A11" s="36" t="s">
        <v>69</v>
      </c>
      <c r="B11" s="30">
        <f>'Formulaire de base'!E56</f>
        <v>0</v>
      </c>
      <c r="C11" s="37">
        <f>'Formulaire de base'!G56</f>
        <v>0.55</v>
      </c>
      <c r="D11" s="32">
        <f t="shared" si="0"/>
        <v>0</v>
      </c>
      <c r="E11" s="24"/>
      <c r="F11" s="33"/>
      <c r="G11" s="34"/>
      <c r="H11" s="35"/>
      <c r="I11" s="2"/>
    </row>
    <row r="12" spans="1:9" ht="12.75">
      <c r="A12" s="36" t="s">
        <v>6</v>
      </c>
      <c r="B12" s="30">
        <f>'Formulaire de base'!E57</f>
        <v>0</v>
      </c>
      <c r="C12" s="37">
        <f>'Formulaire de base'!G57</f>
        <v>0.9</v>
      </c>
      <c r="D12" s="32">
        <f t="shared" si="0"/>
        <v>0</v>
      </c>
      <c r="E12" s="24"/>
      <c r="F12" s="33"/>
      <c r="G12" s="34"/>
      <c r="H12" s="35"/>
      <c r="I12" s="2"/>
    </row>
    <row r="13" spans="1:9" ht="12.75">
      <c r="A13" s="38">
        <f>'Formulaire de base'!C58</f>
        <v>0</v>
      </c>
      <c r="B13" s="39">
        <f>'Formulaire de base'!E58</f>
        <v>0</v>
      </c>
      <c r="C13" s="40">
        <f>'Formulaire de base'!G58</f>
        <v>0</v>
      </c>
      <c r="D13" s="32">
        <f t="shared" si="0"/>
        <v>0</v>
      </c>
      <c r="E13" s="24"/>
      <c r="F13" s="33"/>
      <c r="G13" s="34"/>
      <c r="H13" s="35"/>
      <c r="I13" s="2"/>
    </row>
    <row r="14" spans="1:9" ht="12.75">
      <c r="A14" s="596" t="s">
        <v>74</v>
      </c>
      <c r="B14" s="597"/>
      <c r="C14" s="597"/>
      <c r="D14" s="598"/>
      <c r="E14" s="24"/>
      <c r="F14" s="33"/>
      <c r="G14" s="34"/>
      <c r="H14" s="35"/>
      <c r="I14" s="2"/>
    </row>
    <row r="15" spans="1:9" ht="12.75">
      <c r="A15" s="29" t="str">
        <f>'Formulaire de base'!C61</f>
        <v>Gazon</v>
      </c>
      <c r="B15" s="30">
        <f>'Formulaire de base'!E61</f>
        <v>0</v>
      </c>
      <c r="C15" s="31">
        <f>'Formulaire de base'!G61</f>
        <v>0.35</v>
      </c>
      <c r="D15" s="32">
        <f>B15*C15</f>
        <v>0</v>
      </c>
      <c r="E15" s="24"/>
      <c r="F15" s="33"/>
      <c r="G15" s="34"/>
      <c r="H15" s="35"/>
      <c r="I15" s="2"/>
    </row>
    <row r="16" spans="1:9" ht="12.75">
      <c r="A16" s="29" t="str">
        <f>'Formulaire de base'!C62</f>
        <v>Sable</v>
      </c>
      <c r="B16" s="30">
        <f>'Formulaire de base'!E62</f>
        <v>0</v>
      </c>
      <c r="C16" s="31">
        <f>'Formulaire de base'!G62</f>
        <v>0.25</v>
      </c>
      <c r="D16" s="32">
        <f>B16*C16</f>
        <v>0</v>
      </c>
      <c r="E16" s="24"/>
      <c r="F16" s="33"/>
      <c r="G16" s="34"/>
      <c r="H16" s="35"/>
      <c r="I16" s="2"/>
    </row>
    <row r="17" spans="1:9" ht="12.75">
      <c r="A17" s="29" t="str">
        <f>'Formulaire de base'!C63</f>
        <v>Boisé ou friche</v>
      </c>
      <c r="B17" s="30">
        <f>'Formulaire de base'!E63</f>
        <v>0</v>
      </c>
      <c r="C17" s="31">
        <f>'Formulaire de base'!G63</f>
        <v>0.1</v>
      </c>
      <c r="D17" s="32">
        <f>B17*C17</f>
        <v>0</v>
      </c>
      <c r="E17" s="24"/>
      <c r="F17" s="33"/>
      <c r="G17" s="34"/>
      <c r="H17" s="35"/>
      <c r="I17" s="2"/>
    </row>
    <row r="18" spans="1:9" ht="13.5" thickBot="1">
      <c r="A18" s="29">
        <f>'Formulaire de base'!C64</f>
        <v>0</v>
      </c>
      <c r="B18" s="30">
        <f>'Formulaire de base'!E64</f>
        <v>0</v>
      </c>
      <c r="C18" s="31">
        <f>'Formulaire de base'!G64</f>
        <v>0</v>
      </c>
      <c r="D18" s="32">
        <f>B18*C18</f>
        <v>0</v>
      </c>
      <c r="E18" s="24"/>
      <c r="F18" s="33"/>
      <c r="G18" s="34"/>
      <c r="H18" s="35"/>
      <c r="I18" s="2"/>
    </row>
    <row r="19" spans="1:9" ht="16.5" thickBot="1" thickTop="1">
      <c r="A19" s="41" t="s">
        <v>8</v>
      </c>
      <c r="B19" s="42">
        <f>SUM(B8:B13)+SUM(B15:B18)</f>
        <v>0</v>
      </c>
      <c r="C19" s="43" t="str">
        <f>IF(B19=0,"0",(SUM(D8:D13)+SUM(D15:D18))/B19)</f>
        <v>0</v>
      </c>
      <c r="D19" s="44">
        <f>B19*C19</f>
        <v>0</v>
      </c>
      <c r="E19" s="24"/>
      <c r="F19" s="33"/>
      <c r="G19" s="34"/>
      <c r="H19" s="35"/>
      <c r="I19" s="2"/>
    </row>
    <row r="20" spans="1:9" ht="15.75" thickTop="1">
      <c r="A20" s="603" t="s">
        <v>18</v>
      </c>
      <c r="B20" s="604"/>
      <c r="C20" s="105">
        <f>B19*0.0001</f>
        <v>0</v>
      </c>
      <c r="D20" s="45" t="s">
        <v>21</v>
      </c>
      <c r="E20" s="24"/>
      <c r="F20" s="33"/>
      <c r="G20" s="46"/>
      <c r="H20" s="35"/>
      <c r="I20" s="2"/>
    </row>
    <row r="21" spans="1:9" ht="15.75" thickBot="1">
      <c r="A21" s="591" t="s">
        <v>7</v>
      </c>
      <c r="B21" s="592"/>
      <c r="C21" s="106">
        <f>C20*F6</f>
        <v>0</v>
      </c>
      <c r="D21" s="47" t="s">
        <v>19</v>
      </c>
      <c r="E21" s="24"/>
      <c r="F21" s="33"/>
      <c r="G21" s="33"/>
      <c r="H21" s="33"/>
      <c r="I21" s="3"/>
    </row>
    <row r="22" spans="1:9" ht="13.5" thickTop="1">
      <c r="A22" s="48"/>
      <c r="B22" s="49"/>
      <c r="C22" s="50"/>
      <c r="D22" s="49"/>
      <c r="E22" s="24"/>
      <c r="F22" s="27"/>
      <c r="G22" s="27"/>
      <c r="H22" s="51"/>
      <c r="I22" s="3"/>
    </row>
    <row r="23" spans="1:9" ht="12.75">
      <c r="A23" s="48"/>
      <c r="B23" s="48"/>
      <c r="C23" s="48"/>
      <c r="D23" s="48"/>
      <c r="E23" s="48"/>
      <c r="F23" s="27"/>
      <c r="G23" s="27"/>
      <c r="H23" s="51"/>
      <c r="I23" s="3"/>
    </row>
    <row r="24" spans="1:8" ht="12.75">
      <c r="A24" s="588" t="s">
        <v>9</v>
      </c>
      <c r="B24" s="588"/>
      <c r="C24" s="24">
        <v>25</v>
      </c>
      <c r="D24" s="24" t="s">
        <v>15</v>
      </c>
      <c r="E24" s="24"/>
      <c r="F24" s="24"/>
      <c r="G24" s="24"/>
      <c r="H24" s="24"/>
    </row>
    <row r="25" spans="1:8" ht="13.5" thickBot="1">
      <c r="A25" s="24"/>
      <c r="B25" s="24"/>
      <c r="C25" s="24"/>
      <c r="D25" s="24"/>
      <c r="E25" s="24"/>
      <c r="F25" s="24"/>
      <c r="G25" s="24"/>
      <c r="H25" s="24"/>
    </row>
    <row r="26" spans="1:8" ht="36" customHeight="1" thickTop="1">
      <c r="A26" s="578" t="s">
        <v>24</v>
      </c>
      <c r="B26" s="579"/>
      <c r="C26" s="579"/>
      <c r="D26" s="579"/>
      <c r="E26" s="579"/>
      <c r="F26" s="579"/>
      <c r="G26" s="579"/>
      <c r="H26" s="580"/>
    </row>
    <row r="27" spans="1:9" ht="84">
      <c r="A27" s="53" t="s">
        <v>10</v>
      </c>
      <c r="B27" s="54" t="s">
        <v>11</v>
      </c>
      <c r="C27" s="54" t="s">
        <v>35</v>
      </c>
      <c r="D27" s="54" t="s">
        <v>39</v>
      </c>
      <c r="E27" s="54" t="s">
        <v>42</v>
      </c>
      <c r="F27" s="54" t="s">
        <v>29</v>
      </c>
      <c r="G27" s="54" t="s">
        <v>12</v>
      </c>
      <c r="H27" s="55" t="s">
        <v>13</v>
      </c>
      <c r="I27" s="363" t="s">
        <v>233</v>
      </c>
    </row>
    <row r="28" spans="1:8" ht="12.75">
      <c r="A28" s="581" t="s">
        <v>40</v>
      </c>
      <c r="B28" s="582"/>
      <c r="C28" s="582"/>
      <c r="D28" s="582"/>
      <c r="E28" s="582"/>
      <c r="F28" s="582"/>
      <c r="G28" s="582"/>
      <c r="H28" s="583"/>
    </row>
    <row r="29" spans="1:8" ht="67.5">
      <c r="A29" s="56"/>
      <c r="B29" s="57" t="s">
        <v>43</v>
      </c>
      <c r="C29" s="57" t="s">
        <v>239</v>
      </c>
      <c r="D29" s="57" t="s">
        <v>37</v>
      </c>
      <c r="E29" s="57" t="s">
        <v>36</v>
      </c>
      <c r="F29" s="57" t="s">
        <v>230</v>
      </c>
      <c r="G29" s="57" t="s">
        <v>38</v>
      </c>
      <c r="H29" s="58" t="s">
        <v>41</v>
      </c>
    </row>
    <row r="30" spans="1:9" ht="21">
      <c r="A30" s="59">
        <v>1</v>
      </c>
      <c r="B30" s="60">
        <v>2</v>
      </c>
      <c r="C30" s="60">
        <v>3</v>
      </c>
      <c r="D30" s="60">
        <v>4</v>
      </c>
      <c r="E30" s="60">
        <v>5</v>
      </c>
      <c r="F30" s="61" t="s">
        <v>237</v>
      </c>
      <c r="G30" s="61" t="s">
        <v>238</v>
      </c>
      <c r="H30" s="62" t="s">
        <v>232</v>
      </c>
      <c r="I30" s="367"/>
    </row>
    <row r="31" spans="1:9" ht="13.5" thickBot="1">
      <c r="A31" s="63" t="s">
        <v>14</v>
      </c>
      <c r="B31" s="64" t="s">
        <v>20</v>
      </c>
      <c r="C31" s="64" t="s">
        <v>19</v>
      </c>
      <c r="D31" s="64" t="s">
        <v>19</v>
      </c>
      <c r="E31" s="64" t="s">
        <v>19</v>
      </c>
      <c r="F31" s="64" t="s">
        <v>19</v>
      </c>
      <c r="G31" s="64" t="s">
        <v>19</v>
      </c>
      <c r="H31" s="65" t="s">
        <v>22</v>
      </c>
      <c r="I31" s="366" t="s">
        <v>19</v>
      </c>
    </row>
    <row r="32" spans="1:14" ht="13.5" thickTop="1">
      <c r="A32" s="66">
        <v>5</v>
      </c>
      <c r="B32" s="67">
        <f>10^(-0.718*LOG(A32)+2.836)</f>
        <v>215.8437794225664</v>
      </c>
      <c r="C32" s="67" t="str">
        <f>IF($B$19=0,"0",2.78*($B$19/10000)*$C$19*B32)</f>
        <v>0</v>
      </c>
      <c r="D32" s="67">
        <f>$C$21</f>
        <v>0</v>
      </c>
      <c r="E32" s="67">
        <f>'Déb.surf.indé.'!L21</f>
        <v>0</v>
      </c>
      <c r="F32" s="67">
        <f>D32-MAX(E32:E67)</f>
        <v>0</v>
      </c>
      <c r="G32" s="67">
        <f>C32+-F32-E32</f>
        <v>0</v>
      </c>
      <c r="H32" s="68">
        <f>G32*A32*60/1000</f>
        <v>0</v>
      </c>
      <c r="I32" s="364">
        <f>F32+E32</f>
        <v>0</v>
      </c>
      <c r="J32" s="1"/>
      <c r="L32" s="364"/>
      <c r="N32" s="364"/>
    </row>
    <row r="33" spans="1:10" ht="12.75">
      <c r="A33" s="69">
        <v>10</v>
      </c>
      <c r="B33" s="70">
        <f aca="true" t="shared" si="1" ref="B33:B67">10^(-0.718*LOG(A33)+2.836)</f>
        <v>131.2199899019204</v>
      </c>
      <c r="C33" s="67" t="str">
        <f aca="true" t="shared" si="2" ref="C33:C67">IF($B$19=0,"0",2.78*($B$19/10000)*$C$19*B33)</f>
        <v>0</v>
      </c>
      <c r="D33" s="70">
        <f aca="true" t="shared" si="3" ref="D33:D67">$C$21</f>
        <v>0</v>
      </c>
      <c r="E33" s="67">
        <f>'Déb.surf.indé.'!L22</f>
        <v>0</v>
      </c>
      <c r="F33" s="70">
        <f>$F$32</f>
        <v>0</v>
      </c>
      <c r="G33" s="67">
        <f aca="true" t="shared" si="4" ref="G33:G67">C33+-F33-E33</f>
        <v>0</v>
      </c>
      <c r="H33" s="71">
        <f aca="true" t="shared" si="5" ref="H33:H67">G33*A33*60/1000</f>
        <v>0</v>
      </c>
      <c r="I33" s="364">
        <f aca="true" t="shared" si="6" ref="I33:I67">F33+E33</f>
        <v>0</v>
      </c>
      <c r="J33" s="1"/>
    </row>
    <row r="34" spans="1:10" ht="12.75">
      <c r="A34" s="69">
        <v>15</v>
      </c>
      <c r="B34" s="70">
        <f t="shared" si="1"/>
        <v>98.07684257627453</v>
      </c>
      <c r="C34" s="67" t="str">
        <f t="shared" si="2"/>
        <v>0</v>
      </c>
      <c r="D34" s="70">
        <f t="shared" si="3"/>
        <v>0</v>
      </c>
      <c r="E34" s="67">
        <f>'Déb.surf.indé.'!L23</f>
        <v>0</v>
      </c>
      <c r="F34" s="70">
        <f aca="true" t="shared" si="7" ref="F34:F67">$F$32</f>
        <v>0</v>
      </c>
      <c r="G34" s="67">
        <f t="shared" si="4"/>
        <v>0</v>
      </c>
      <c r="H34" s="71">
        <f t="shared" si="5"/>
        <v>0</v>
      </c>
      <c r="I34" s="364">
        <f t="shared" si="6"/>
        <v>0</v>
      </c>
      <c r="J34" s="1"/>
    </row>
    <row r="35" spans="1:10" ht="12.75">
      <c r="A35" s="69">
        <v>20</v>
      </c>
      <c r="B35" s="70">
        <f t="shared" si="1"/>
        <v>79.7738336306201</v>
      </c>
      <c r="C35" s="67" t="str">
        <f t="shared" si="2"/>
        <v>0</v>
      </c>
      <c r="D35" s="70">
        <f t="shared" si="3"/>
        <v>0</v>
      </c>
      <c r="E35" s="67">
        <f>'Déb.surf.indé.'!L24</f>
        <v>0</v>
      </c>
      <c r="F35" s="70">
        <f t="shared" si="7"/>
        <v>0</v>
      </c>
      <c r="G35" s="67">
        <f t="shared" si="4"/>
        <v>0</v>
      </c>
      <c r="H35" s="71">
        <f t="shared" si="5"/>
        <v>0</v>
      </c>
      <c r="I35" s="364">
        <f t="shared" si="6"/>
        <v>0</v>
      </c>
      <c r="J35" s="1"/>
    </row>
    <row r="36" spans="1:9" ht="12.75">
      <c r="A36" s="69">
        <v>25</v>
      </c>
      <c r="B36" s="70">
        <f t="shared" si="1"/>
        <v>67.96402230933843</v>
      </c>
      <c r="C36" s="67" t="str">
        <f t="shared" si="2"/>
        <v>0</v>
      </c>
      <c r="D36" s="70">
        <f t="shared" si="3"/>
        <v>0</v>
      </c>
      <c r="E36" s="67">
        <f>'Déb.surf.indé.'!L25</f>
        <v>0</v>
      </c>
      <c r="F36" s="70">
        <f t="shared" si="7"/>
        <v>0</v>
      </c>
      <c r="G36" s="67">
        <f t="shared" si="4"/>
        <v>0</v>
      </c>
      <c r="H36" s="71">
        <f t="shared" si="5"/>
        <v>0</v>
      </c>
      <c r="I36" s="364">
        <f t="shared" si="6"/>
        <v>0</v>
      </c>
    </row>
    <row r="37" spans="1:9" ht="12.75">
      <c r="A37" s="69">
        <v>30</v>
      </c>
      <c r="B37" s="70">
        <f t="shared" si="1"/>
        <v>59.624800524251064</v>
      </c>
      <c r="C37" s="67" t="str">
        <f t="shared" si="2"/>
        <v>0</v>
      </c>
      <c r="D37" s="70">
        <f t="shared" si="3"/>
        <v>0</v>
      </c>
      <c r="E37" s="67">
        <f>'Déb.surf.indé.'!L26</f>
        <v>0</v>
      </c>
      <c r="F37" s="70">
        <f t="shared" si="7"/>
        <v>0</v>
      </c>
      <c r="G37" s="67">
        <f t="shared" si="4"/>
        <v>0</v>
      </c>
      <c r="H37" s="71">
        <f t="shared" si="5"/>
        <v>0</v>
      </c>
      <c r="I37" s="364">
        <f t="shared" si="6"/>
        <v>0</v>
      </c>
    </row>
    <row r="38" spans="1:9" ht="12.75">
      <c r="A38" s="69">
        <v>35</v>
      </c>
      <c r="B38" s="70">
        <f t="shared" si="1"/>
        <v>53.37761245168887</v>
      </c>
      <c r="C38" s="67" t="str">
        <f t="shared" si="2"/>
        <v>0</v>
      </c>
      <c r="D38" s="70">
        <f t="shared" si="3"/>
        <v>0</v>
      </c>
      <c r="E38" s="67">
        <f>'Déb.surf.indé.'!L27</f>
        <v>0</v>
      </c>
      <c r="F38" s="70">
        <f t="shared" si="7"/>
        <v>0</v>
      </c>
      <c r="G38" s="67">
        <f t="shared" si="4"/>
        <v>0</v>
      </c>
      <c r="H38" s="71">
        <f t="shared" si="5"/>
        <v>0</v>
      </c>
      <c r="I38" s="364">
        <f t="shared" si="6"/>
        <v>0</v>
      </c>
    </row>
    <row r="39" spans="1:9" ht="12.75">
      <c r="A39" s="69">
        <v>40</v>
      </c>
      <c r="B39" s="70">
        <f t="shared" si="1"/>
        <v>48.497675825782984</v>
      </c>
      <c r="C39" s="67" t="str">
        <f t="shared" si="2"/>
        <v>0</v>
      </c>
      <c r="D39" s="70">
        <f t="shared" si="3"/>
        <v>0</v>
      </c>
      <c r="E39" s="67">
        <f>'Déb.surf.indé.'!L28</f>
        <v>0</v>
      </c>
      <c r="F39" s="70">
        <f t="shared" si="7"/>
        <v>0</v>
      </c>
      <c r="G39" s="67">
        <f t="shared" si="4"/>
        <v>0</v>
      </c>
      <c r="H39" s="71">
        <f t="shared" si="5"/>
        <v>0</v>
      </c>
      <c r="I39" s="364">
        <f t="shared" si="6"/>
        <v>0</v>
      </c>
    </row>
    <row r="40" spans="1:9" ht="12.75">
      <c r="A40" s="69">
        <v>45</v>
      </c>
      <c r="B40" s="70">
        <f t="shared" si="1"/>
        <v>44.56494912878488</v>
      </c>
      <c r="C40" s="67" t="str">
        <f t="shared" si="2"/>
        <v>0</v>
      </c>
      <c r="D40" s="70">
        <f t="shared" si="3"/>
        <v>0</v>
      </c>
      <c r="E40" s="67">
        <f>'Déb.surf.indé.'!L29</f>
        <v>0</v>
      </c>
      <c r="F40" s="70">
        <f t="shared" si="7"/>
        <v>0</v>
      </c>
      <c r="G40" s="67">
        <f t="shared" si="4"/>
        <v>0</v>
      </c>
      <c r="H40" s="71">
        <f t="shared" si="5"/>
        <v>0</v>
      </c>
      <c r="I40" s="364">
        <f t="shared" si="6"/>
        <v>0</v>
      </c>
    </row>
    <row r="41" spans="1:9" ht="12.75">
      <c r="A41" s="69">
        <v>50</v>
      </c>
      <c r="B41" s="70">
        <f t="shared" si="1"/>
        <v>41.31802336385922</v>
      </c>
      <c r="C41" s="67" t="str">
        <f t="shared" si="2"/>
        <v>0</v>
      </c>
      <c r="D41" s="70">
        <f t="shared" si="3"/>
        <v>0</v>
      </c>
      <c r="E41" s="67">
        <f>'Déb.surf.indé.'!L30</f>
        <v>0</v>
      </c>
      <c r="F41" s="70">
        <f t="shared" si="7"/>
        <v>0</v>
      </c>
      <c r="G41" s="67">
        <f t="shared" si="4"/>
        <v>0</v>
      </c>
      <c r="H41" s="71">
        <f t="shared" si="5"/>
        <v>0</v>
      </c>
      <c r="I41" s="364">
        <f t="shared" si="6"/>
        <v>0</v>
      </c>
    </row>
    <row r="42" spans="1:9" ht="12.75">
      <c r="A42" s="69">
        <v>55</v>
      </c>
      <c r="B42" s="70">
        <f t="shared" si="1"/>
        <v>38.58509634009873</v>
      </c>
      <c r="C42" s="67" t="str">
        <f t="shared" si="2"/>
        <v>0</v>
      </c>
      <c r="D42" s="70">
        <f t="shared" si="3"/>
        <v>0</v>
      </c>
      <c r="E42" s="67">
        <f>'Déb.surf.indé.'!L31</f>
        <v>0</v>
      </c>
      <c r="F42" s="70">
        <f t="shared" si="7"/>
        <v>0</v>
      </c>
      <c r="G42" s="67">
        <f t="shared" si="4"/>
        <v>0</v>
      </c>
      <c r="H42" s="71">
        <f t="shared" si="5"/>
        <v>0</v>
      </c>
      <c r="I42" s="364">
        <f t="shared" si="6"/>
        <v>0</v>
      </c>
    </row>
    <row r="43" spans="1:9" ht="12.75">
      <c r="A43" s="69">
        <v>60</v>
      </c>
      <c r="B43" s="70">
        <f t="shared" si="1"/>
        <v>36.24827986068078</v>
      </c>
      <c r="C43" s="67" t="str">
        <f t="shared" si="2"/>
        <v>0</v>
      </c>
      <c r="D43" s="70">
        <f t="shared" si="3"/>
        <v>0</v>
      </c>
      <c r="E43" s="67">
        <f>'Déb.surf.indé.'!L32</f>
        <v>0</v>
      </c>
      <c r="F43" s="70">
        <f t="shared" si="7"/>
        <v>0</v>
      </c>
      <c r="G43" s="67">
        <f t="shared" si="4"/>
        <v>0</v>
      </c>
      <c r="H43" s="71">
        <f t="shared" si="5"/>
        <v>0</v>
      </c>
      <c r="I43" s="364">
        <f t="shared" si="6"/>
        <v>0</v>
      </c>
    </row>
    <row r="44" spans="1:9" ht="12.75">
      <c r="A44" s="69">
        <v>75</v>
      </c>
      <c r="B44" s="70">
        <f t="shared" si="1"/>
        <v>30.882042256282414</v>
      </c>
      <c r="C44" s="67" t="str">
        <f t="shared" si="2"/>
        <v>0</v>
      </c>
      <c r="D44" s="70">
        <f t="shared" si="3"/>
        <v>0</v>
      </c>
      <c r="E44" s="67">
        <f>'Déb.surf.indé.'!L33</f>
        <v>0</v>
      </c>
      <c r="F44" s="70">
        <f t="shared" si="7"/>
        <v>0</v>
      </c>
      <c r="G44" s="67">
        <f t="shared" si="4"/>
        <v>0</v>
      </c>
      <c r="H44" s="71">
        <f t="shared" si="5"/>
        <v>0</v>
      </c>
      <c r="I44" s="364">
        <f t="shared" si="6"/>
        <v>0</v>
      </c>
    </row>
    <row r="45" spans="1:9" ht="12.75">
      <c r="A45" s="69">
        <v>90</v>
      </c>
      <c r="B45" s="70">
        <f t="shared" si="1"/>
        <v>27.092799200899073</v>
      </c>
      <c r="C45" s="67" t="str">
        <f t="shared" si="2"/>
        <v>0</v>
      </c>
      <c r="D45" s="70">
        <f t="shared" si="3"/>
        <v>0</v>
      </c>
      <c r="E45" s="67">
        <f>'Déb.surf.indé.'!L34</f>
        <v>0</v>
      </c>
      <c r="F45" s="70">
        <f t="shared" si="7"/>
        <v>0</v>
      </c>
      <c r="G45" s="67">
        <f t="shared" si="4"/>
        <v>0</v>
      </c>
      <c r="H45" s="71">
        <f t="shared" si="5"/>
        <v>0</v>
      </c>
      <c r="I45" s="364">
        <f t="shared" si="6"/>
        <v>0</v>
      </c>
    </row>
    <row r="46" spans="1:9" ht="12.75">
      <c r="A46" s="69">
        <v>105</v>
      </c>
      <c r="B46" s="70">
        <f t="shared" si="1"/>
        <v>24.254151347455277</v>
      </c>
      <c r="C46" s="67" t="str">
        <f t="shared" si="2"/>
        <v>0</v>
      </c>
      <c r="D46" s="70">
        <f t="shared" si="3"/>
        <v>0</v>
      </c>
      <c r="E46" s="67">
        <f>'Déb.surf.indé.'!L35</f>
        <v>0</v>
      </c>
      <c r="F46" s="70">
        <f t="shared" si="7"/>
        <v>0</v>
      </c>
      <c r="G46" s="67">
        <f t="shared" si="4"/>
        <v>0</v>
      </c>
      <c r="H46" s="71">
        <f t="shared" si="5"/>
        <v>0</v>
      </c>
      <c r="I46" s="364">
        <f t="shared" si="6"/>
        <v>0</v>
      </c>
    </row>
    <row r="47" spans="1:10" ht="12.75">
      <c r="A47" s="69">
        <v>120</v>
      </c>
      <c r="B47" s="70">
        <f t="shared" si="1"/>
        <v>22.036766266812432</v>
      </c>
      <c r="C47" s="67" t="str">
        <f t="shared" si="2"/>
        <v>0</v>
      </c>
      <c r="D47" s="70">
        <f t="shared" si="3"/>
        <v>0</v>
      </c>
      <c r="E47" s="67">
        <f>'Déb.surf.indé.'!L36</f>
        <v>0</v>
      </c>
      <c r="F47" s="70">
        <f t="shared" si="7"/>
        <v>0</v>
      </c>
      <c r="G47" s="67">
        <f t="shared" si="4"/>
        <v>0</v>
      </c>
      <c r="H47" s="71">
        <f t="shared" si="5"/>
        <v>0</v>
      </c>
      <c r="I47" s="364">
        <f t="shared" si="6"/>
        <v>0</v>
      </c>
      <c r="J47" s="1"/>
    </row>
    <row r="48" spans="1:10" ht="12.75">
      <c r="A48" s="69">
        <v>150</v>
      </c>
      <c r="B48" s="70">
        <f t="shared" si="1"/>
        <v>18.774417700899388</v>
      </c>
      <c r="C48" s="67" t="str">
        <f t="shared" si="2"/>
        <v>0</v>
      </c>
      <c r="D48" s="70">
        <f t="shared" si="3"/>
        <v>0</v>
      </c>
      <c r="E48" s="67">
        <f>'Déb.surf.indé.'!L37</f>
        <v>0</v>
      </c>
      <c r="F48" s="70">
        <f t="shared" si="7"/>
        <v>0</v>
      </c>
      <c r="G48" s="67">
        <f t="shared" si="4"/>
        <v>0</v>
      </c>
      <c r="H48" s="71">
        <f t="shared" si="5"/>
        <v>0</v>
      </c>
      <c r="I48" s="364">
        <f t="shared" si="6"/>
        <v>0</v>
      </c>
      <c r="J48" s="1"/>
    </row>
    <row r="49" spans="1:10" ht="12.75">
      <c r="A49" s="69">
        <v>180</v>
      </c>
      <c r="B49" s="70">
        <f t="shared" si="1"/>
        <v>16.470786635906375</v>
      </c>
      <c r="C49" s="67" t="str">
        <f t="shared" si="2"/>
        <v>0</v>
      </c>
      <c r="D49" s="70">
        <f t="shared" si="3"/>
        <v>0</v>
      </c>
      <c r="E49" s="67">
        <f>'Déb.surf.indé.'!L38</f>
        <v>0</v>
      </c>
      <c r="F49" s="70">
        <f t="shared" si="7"/>
        <v>0</v>
      </c>
      <c r="G49" s="67">
        <f t="shared" si="4"/>
        <v>0</v>
      </c>
      <c r="H49" s="71">
        <f t="shared" si="5"/>
        <v>0</v>
      </c>
      <c r="I49" s="364">
        <f t="shared" si="6"/>
        <v>0</v>
      </c>
      <c r="J49" s="1"/>
    </row>
    <row r="50" spans="1:10" ht="12.75">
      <c r="A50" s="69">
        <v>210</v>
      </c>
      <c r="B50" s="70">
        <f t="shared" si="1"/>
        <v>14.74506007727914</v>
      </c>
      <c r="C50" s="67" t="str">
        <f t="shared" si="2"/>
        <v>0</v>
      </c>
      <c r="D50" s="70">
        <f t="shared" si="3"/>
        <v>0</v>
      </c>
      <c r="E50" s="67">
        <f>'Déb.surf.indé.'!L39</f>
        <v>0</v>
      </c>
      <c r="F50" s="70">
        <f t="shared" si="7"/>
        <v>0</v>
      </c>
      <c r="G50" s="67">
        <f t="shared" si="4"/>
        <v>0</v>
      </c>
      <c r="H50" s="71">
        <f t="shared" si="5"/>
        <v>0</v>
      </c>
      <c r="I50" s="364">
        <f t="shared" si="6"/>
        <v>0</v>
      </c>
      <c r="J50" s="1"/>
    </row>
    <row r="51" spans="1:10" ht="12.75">
      <c r="A51" s="69">
        <v>240</v>
      </c>
      <c r="B51" s="70">
        <f t="shared" si="1"/>
        <v>13.39702378608267</v>
      </c>
      <c r="C51" s="67" t="str">
        <f t="shared" si="2"/>
        <v>0</v>
      </c>
      <c r="D51" s="70">
        <f t="shared" si="3"/>
        <v>0</v>
      </c>
      <c r="E51" s="67">
        <f>'Déb.surf.indé.'!L40</f>
        <v>0</v>
      </c>
      <c r="F51" s="70">
        <f t="shared" si="7"/>
        <v>0</v>
      </c>
      <c r="G51" s="67">
        <f t="shared" si="4"/>
        <v>0</v>
      </c>
      <c r="H51" s="71">
        <f t="shared" si="5"/>
        <v>0</v>
      </c>
      <c r="I51" s="364">
        <f t="shared" si="6"/>
        <v>0</v>
      </c>
      <c r="J51" s="1"/>
    </row>
    <row r="52" spans="1:10" ht="12.75">
      <c r="A52" s="69">
        <v>270</v>
      </c>
      <c r="B52" s="70">
        <f t="shared" si="1"/>
        <v>12.31064526986033</v>
      </c>
      <c r="C52" s="67" t="str">
        <f t="shared" si="2"/>
        <v>0</v>
      </c>
      <c r="D52" s="70">
        <f t="shared" si="3"/>
        <v>0</v>
      </c>
      <c r="E52" s="67">
        <f>'Déb.surf.indé.'!L41</f>
        <v>0</v>
      </c>
      <c r="F52" s="70">
        <f t="shared" si="7"/>
        <v>0</v>
      </c>
      <c r="G52" s="67">
        <f t="shared" si="4"/>
        <v>0</v>
      </c>
      <c r="H52" s="71">
        <f t="shared" si="5"/>
        <v>0</v>
      </c>
      <c r="I52" s="364">
        <f t="shared" si="6"/>
        <v>0</v>
      </c>
      <c r="J52" s="1"/>
    </row>
    <row r="53" spans="1:10" ht="12.75">
      <c r="A53" s="69">
        <v>300</v>
      </c>
      <c r="B53" s="70">
        <f t="shared" si="1"/>
        <v>11.413712768174797</v>
      </c>
      <c r="C53" s="67" t="str">
        <f t="shared" si="2"/>
        <v>0</v>
      </c>
      <c r="D53" s="70">
        <f t="shared" si="3"/>
        <v>0</v>
      </c>
      <c r="E53" s="67">
        <f>'Déb.surf.indé.'!L42</f>
        <v>0</v>
      </c>
      <c r="F53" s="70">
        <f t="shared" si="7"/>
        <v>0</v>
      </c>
      <c r="G53" s="67">
        <f t="shared" si="4"/>
        <v>0</v>
      </c>
      <c r="H53" s="71">
        <f t="shared" si="5"/>
        <v>0</v>
      </c>
      <c r="I53" s="364">
        <f t="shared" si="6"/>
        <v>0</v>
      </c>
      <c r="J53" s="1"/>
    </row>
    <row r="54" spans="1:10" ht="12.75">
      <c r="A54" s="69">
        <v>330</v>
      </c>
      <c r="B54" s="70">
        <f t="shared" si="1"/>
        <v>10.658767552357206</v>
      </c>
      <c r="C54" s="67" t="str">
        <f t="shared" si="2"/>
        <v>0</v>
      </c>
      <c r="D54" s="70">
        <f t="shared" si="3"/>
        <v>0</v>
      </c>
      <c r="E54" s="67">
        <f>'Déb.surf.indé.'!L43</f>
        <v>0</v>
      </c>
      <c r="F54" s="70">
        <f t="shared" si="7"/>
        <v>0</v>
      </c>
      <c r="G54" s="67">
        <f t="shared" si="4"/>
        <v>0</v>
      </c>
      <c r="H54" s="71">
        <f t="shared" si="5"/>
        <v>0</v>
      </c>
      <c r="I54" s="364">
        <f t="shared" si="6"/>
        <v>0</v>
      </c>
      <c r="J54" s="1"/>
    </row>
    <row r="55" spans="1:10" ht="12.75">
      <c r="A55" s="69">
        <v>360</v>
      </c>
      <c r="B55" s="70">
        <f t="shared" si="1"/>
        <v>10.013244124163789</v>
      </c>
      <c r="C55" s="67" t="str">
        <f t="shared" si="2"/>
        <v>0</v>
      </c>
      <c r="D55" s="70">
        <f t="shared" si="3"/>
        <v>0</v>
      </c>
      <c r="E55" s="67">
        <f>'Déb.surf.indé.'!L44</f>
        <v>0</v>
      </c>
      <c r="F55" s="70">
        <f t="shared" si="7"/>
        <v>0</v>
      </c>
      <c r="G55" s="67">
        <f t="shared" si="4"/>
        <v>0</v>
      </c>
      <c r="H55" s="71">
        <f t="shared" si="5"/>
        <v>0</v>
      </c>
      <c r="I55" s="364">
        <f t="shared" si="6"/>
        <v>0</v>
      </c>
      <c r="J55" s="1"/>
    </row>
    <row r="56" spans="1:10" ht="12.75">
      <c r="A56" s="69">
        <v>390</v>
      </c>
      <c r="B56" s="70">
        <f t="shared" si="1"/>
        <v>9.45400030885517</v>
      </c>
      <c r="C56" s="67" t="str">
        <f t="shared" si="2"/>
        <v>0</v>
      </c>
      <c r="D56" s="70">
        <f t="shared" si="3"/>
        <v>0</v>
      </c>
      <c r="E56" s="67">
        <f>'Déb.surf.indé.'!L45</f>
        <v>0</v>
      </c>
      <c r="F56" s="70">
        <f t="shared" si="7"/>
        <v>0</v>
      </c>
      <c r="G56" s="67">
        <f t="shared" si="4"/>
        <v>0</v>
      </c>
      <c r="H56" s="71">
        <f t="shared" si="5"/>
        <v>0</v>
      </c>
      <c r="I56" s="364">
        <f t="shared" si="6"/>
        <v>0</v>
      </c>
      <c r="J56" s="1"/>
    </row>
    <row r="57" spans="1:10" ht="12.75">
      <c r="A57" s="69">
        <v>420</v>
      </c>
      <c r="B57" s="70">
        <f t="shared" si="1"/>
        <v>8.96410653862693</v>
      </c>
      <c r="C57" s="67" t="str">
        <f t="shared" si="2"/>
        <v>0</v>
      </c>
      <c r="D57" s="70">
        <f t="shared" si="3"/>
        <v>0</v>
      </c>
      <c r="E57" s="67">
        <f>'Déb.surf.indé.'!L46</f>
        <v>0</v>
      </c>
      <c r="F57" s="70">
        <f t="shared" si="7"/>
        <v>0</v>
      </c>
      <c r="G57" s="67">
        <f t="shared" si="4"/>
        <v>0</v>
      </c>
      <c r="H57" s="71">
        <f t="shared" si="5"/>
        <v>0</v>
      </c>
      <c r="I57" s="364">
        <f t="shared" si="6"/>
        <v>0</v>
      </c>
      <c r="J57" s="1"/>
    </row>
    <row r="58" spans="1:10" ht="12.75">
      <c r="A58" s="69">
        <v>450</v>
      </c>
      <c r="B58" s="70">
        <f t="shared" si="1"/>
        <v>8.530871791803976</v>
      </c>
      <c r="C58" s="67" t="str">
        <f t="shared" si="2"/>
        <v>0</v>
      </c>
      <c r="D58" s="70">
        <f t="shared" si="3"/>
        <v>0</v>
      </c>
      <c r="E58" s="67">
        <f>'Déb.surf.indé.'!L47</f>
        <v>0</v>
      </c>
      <c r="F58" s="70">
        <f t="shared" si="7"/>
        <v>0</v>
      </c>
      <c r="G58" s="67">
        <f t="shared" si="4"/>
        <v>0</v>
      </c>
      <c r="H58" s="71">
        <f t="shared" si="5"/>
        <v>0</v>
      </c>
      <c r="I58" s="364">
        <f t="shared" si="6"/>
        <v>0</v>
      </c>
      <c r="J58" s="1"/>
    </row>
    <row r="59" spans="1:10" ht="12.75">
      <c r="A59" s="69">
        <v>480</v>
      </c>
      <c r="B59" s="70">
        <f t="shared" si="1"/>
        <v>8.14458183890455</v>
      </c>
      <c r="C59" s="67" t="str">
        <f t="shared" si="2"/>
        <v>0</v>
      </c>
      <c r="D59" s="70">
        <f t="shared" si="3"/>
        <v>0</v>
      </c>
      <c r="E59" s="67">
        <f>'Déb.surf.indé.'!L48</f>
        <v>0</v>
      </c>
      <c r="F59" s="70">
        <f t="shared" si="7"/>
        <v>0</v>
      </c>
      <c r="G59" s="67">
        <f t="shared" si="4"/>
        <v>0</v>
      </c>
      <c r="H59" s="71">
        <f t="shared" si="5"/>
        <v>0</v>
      </c>
      <c r="I59" s="364">
        <f t="shared" si="6"/>
        <v>0</v>
      </c>
      <c r="J59" s="1"/>
    </row>
    <row r="60" spans="1:10" ht="12.75">
      <c r="A60" s="69">
        <v>510</v>
      </c>
      <c r="B60" s="70">
        <f t="shared" si="1"/>
        <v>7.7976657233190645</v>
      </c>
      <c r="C60" s="67" t="str">
        <f t="shared" si="2"/>
        <v>0</v>
      </c>
      <c r="D60" s="70">
        <f t="shared" si="3"/>
        <v>0</v>
      </c>
      <c r="E60" s="67">
        <f>'Déb.surf.indé.'!L49</f>
        <v>0</v>
      </c>
      <c r="F60" s="70">
        <f t="shared" si="7"/>
        <v>0</v>
      </c>
      <c r="G60" s="67">
        <f t="shared" si="4"/>
        <v>0</v>
      </c>
      <c r="H60" s="71">
        <f t="shared" si="5"/>
        <v>0</v>
      </c>
      <c r="I60" s="364">
        <f t="shared" si="6"/>
        <v>0</v>
      </c>
      <c r="J60" s="1"/>
    </row>
    <row r="61" spans="1:10" ht="12.75">
      <c r="A61" s="69">
        <v>540</v>
      </c>
      <c r="B61" s="70">
        <f t="shared" si="1"/>
        <v>7.484129273119581</v>
      </c>
      <c r="C61" s="67" t="str">
        <f t="shared" si="2"/>
        <v>0</v>
      </c>
      <c r="D61" s="70">
        <f t="shared" si="3"/>
        <v>0</v>
      </c>
      <c r="E61" s="67">
        <f>'Déb.surf.indé.'!L50</f>
        <v>0</v>
      </c>
      <c r="F61" s="70">
        <f t="shared" si="7"/>
        <v>0</v>
      </c>
      <c r="G61" s="67">
        <f t="shared" si="4"/>
        <v>0</v>
      </c>
      <c r="H61" s="71">
        <f t="shared" si="5"/>
        <v>0</v>
      </c>
      <c r="I61" s="364">
        <f t="shared" si="6"/>
        <v>0</v>
      </c>
      <c r="J61" s="1"/>
    </row>
    <row r="62" spans="1:10" ht="12.75">
      <c r="A62" s="69">
        <v>570</v>
      </c>
      <c r="B62" s="70">
        <f t="shared" si="1"/>
        <v>7.1991604615160165</v>
      </c>
      <c r="C62" s="67" t="str">
        <f t="shared" si="2"/>
        <v>0</v>
      </c>
      <c r="D62" s="70">
        <f t="shared" si="3"/>
        <v>0</v>
      </c>
      <c r="E62" s="67">
        <f>'Déb.surf.indé.'!L51</f>
        <v>0</v>
      </c>
      <c r="F62" s="70">
        <f t="shared" si="7"/>
        <v>0</v>
      </c>
      <c r="G62" s="67">
        <f t="shared" si="4"/>
        <v>0</v>
      </c>
      <c r="H62" s="71">
        <f t="shared" si="5"/>
        <v>0</v>
      </c>
      <c r="I62" s="364">
        <f t="shared" si="6"/>
        <v>0</v>
      </c>
      <c r="J62" s="1"/>
    </row>
    <row r="63" spans="1:10" ht="12.75">
      <c r="A63" s="69">
        <v>600</v>
      </c>
      <c r="B63" s="70">
        <f t="shared" si="1"/>
        <v>6.9388484495130704</v>
      </c>
      <c r="C63" s="67" t="str">
        <f t="shared" si="2"/>
        <v>0</v>
      </c>
      <c r="D63" s="70">
        <f t="shared" si="3"/>
        <v>0</v>
      </c>
      <c r="E63" s="67">
        <f>'Déb.surf.indé.'!L52</f>
        <v>0</v>
      </c>
      <c r="F63" s="70">
        <f t="shared" si="7"/>
        <v>0</v>
      </c>
      <c r="G63" s="67">
        <f t="shared" si="4"/>
        <v>0</v>
      </c>
      <c r="H63" s="71">
        <f t="shared" si="5"/>
        <v>0</v>
      </c>
      <c r="I63" s="364">
        <f t="shared" si="6"/>
        <v>0</v>
      </c>
      <c r="J63" s="1"/>
    </row>
    <row r="64" spans="1:10" ht="12.75">
      <c r="A64" s="69">
        <v>630</v>
      </c>
      <c r="B64" s="70">
        <f t="shared" si="1"/>
        <v>6.699979679033647</v>
      </c>
      <c r="C64" s="67" t="str">
        <f t="shared" si="2"/>
        <v>0</v>
      </c>
      <c r="D64" s="70">
        <f t="shared" si="3"/>
        <v>0</v>
      </c>
      <c r="E64" s="67">
        <f>'Déb.surf.indé.'!L53</f>
        <v>0</v>
      </c>
      <c r="F64" s="70">
        <f t="shared" si="7"/>
        <v>0</v>
      </c>
      <c r="G64" s="67">
        <f t="shared" si="4"/>
        <v>0</v>
      </c>
      <c r="H64" s="71">
        <f t="shared" si="5"/>
        <v>0</v>
      </c>
      <c r="I64" s="364">
        <f t="shared" si="6"/>
        <v>0</v>
      </c>
      <c r="J64" s="1"/>
    </row>
    <row r="65" spans="1:10" ht="12.75">
      <c r="A65" s="69">
        <v>660</v>
      </c>
      <c r="B65" s="70">
        <f t="shared" si="1"/>
        <v>6.479887325587669</v>
      </c>
      <c r="C65" s="67" t="str">
        <f t="shared" si="2"/>
        <v>0</v>
      </c>
      <c r="D65" s="70">
        <f t="shared" si="3"/>
        <v>0</v>
      </c>
      <c r="E65" s="67">
        <f>'Déb.surf.indé.'!L54</f>
        <v>0</v>
      </c>
      <c r="F65" s="70">
        <f t="shared" si="7"/>
        <v>0</v>
      </c>
      <c r="G65" s="67">
        <f t="shared" si="4"/>
        <v>0</v>
      </c>
      <c r="H65" s="71">
        <f t="shared" si="5"/>
        <v>0</v>
      </c>
      <c r="I65" s="364">
        <f t="shared" si="6"/>
        <v>0</v>
      </c>
      <c r="J65" s="1"/>
    </row>
    <row r="66" spans="1:10" ht="12.75">
      <c r="A66" s="69">
        <v>690</v>
      </c>
      <c r="B66" s="70">
        <f t="shared" si="1"/>
        <v>6.276338422276686</v>
      </c>
      <c r="C66" s="67" t="str">
        <f t="shared" si="2"/>
        <v>0</v>
      </c>
      <c r="D66" s="70">
        <f t="shared" si="3"/>
        <v>0</v>
      </c>
      <c r="E66" s="67">
        <f>'Déb.surf.indé.'!L55</f>
        <v>0</v>
      </c>
      <c r="F66" s="70">
        <f t="shared" si="7"/>
        <v>0</v>
      </c>
      <c r="G66" s="67">
        <f t="shared" si="4"/>
        <v>0</v>
      </c>
      <c r="H66" s="71">
        <f t="shared" si="5"/>
        <v>0</v>
      </c>
      <c r="I66" s="364">
        <f t="shared" si="6"/>
        <v>0</v>
      </c>
      <c r="J66" s="1"/>
    </row>
    <row r="67" spans="1:10" ht="12.75">
      <c r="A67" s="69">
        <v>720</v>
      </c>
      <c r="B67" s="70">
        <f t="shared" si="1"/>
        <v>6.0874480440128105</v>
      </c>
      <c r="C67" s="67" t="str">
        <f t="shared" si="2"/>
        <v>0</v>
      </c>
      <c r="D67" s="70">
        <f t="shared" si="3"/>
        <v>0</v>
      </c>
      <c r="E67" s="67">
        <f>'Déb.surf.indé.'!L56</f>
        <v>0</v>
      </c>
      <c r="F67" s="70">
        <f t="shared" si="7"/>
        <v>0</v>
      </c>
      <c r="G67" s="67">
        <f t="shared" si="4"/>
        <v>0</v>
      </c>
      <c r="H67" s="71">
        <f t="shared" si="5"/>
        <v>0</v>
      </c>
      <c r="I67" s="364">
        <f t="shared" si="6"/>
        <v>0</v>
      </c>
      <c r="J67" s="1"/>
    </row>
    <row r="68" spans="1:9" ht="13.5" thickBot="1">
      <c r="A68" s="72" t="s">
        <v>16</v>
      </c>
      <c r="B68" s="73"/>
      <c r="C68" s="73"/>
      <c r="D68" s="73"/>
      <c r="E68" s="73"/>
      <c r="F68" s="74"/>
      <c r="G68" s="75"/>
      <c r="H68" s="75">
        <f>MAX(H32:H67)</f>
        <v>0</v>
      </c>
      <c r="I68" s="365">
        <f>MAX(I32:I67)</f>
        <v>0</v>
      </c>
    </row>
    <row r="69" spans="1:8" ht="13.5" thickTop="1">
      <c r="A69" s="584" t="s">
        <v>33</v>
      </c>
      <c r="B69" s="585"/>
      <c r="C69" s="585"/>
      <c r="D69" s="585"/>
      <c r="E69" s="585"/>
      <c r="F69" s="76">
        <v>0.1</v>
      </c>
      <c r="G69" s="77">
        <f>H68*F69</f>
        <v>0</v>
      </c>
      <c r="H69" s="78"/>
    </row>
    <row r="70" spans="1:8" ht="12.75">
      <c r="A70" s="586" t="s">
        <v>34</v>
      </c>
      <c r="B70" s="587"/>
      <c r="C70" s="587"/>
      <c r="D70" s="587"/>
      <c r="E70" s="587"/>
      <c r="F70" s="27"/>
      <c r="G70" s="79">
        <f>G69+H68</f>
        <v>0</v>
      </c>
      <c r="H70" s="80"/>
    </row>
    <row r="71" spans="1:8" ht="13.5" thickBot="1">
      <c r="A71" s="81"/>
      <c r="B71" s="82"/>
      <c r="C71" s="82"/>
      <c r="D71" s="82"/>
      <c r="E71" s="82" t="s">
        <v>235</v>
      </c>
      <c r="F71" s="83" t="s">
        <v>236</v>
      </c>
      <c r="G71" s="84">
        <f>MIN(F32:F67)</f>
        <v>0</v>
      </c>
      <c r="H71" s="85"/>
    </row>
    <row r="72" ht="13.5" thickTop="1"/>
  </sheetData>
  <sheetProtection password="CA73" sheet="1" objects="1" scenarios="1"/>
  <mergeCells count="15">
    <mergeCell ref="A1:H1"/>
    <mergeCell ref="A5:A6"/>
    <mergeCell ref="A20:B20"/>
    <mergeCell ref="A4:D4"/>
    <mergeCell ref="A24:B24"/>
    <mergeCell ref="B5:B6"/>
    <mergeCell ref="C5:C6"/>
    <mergeCell ref="D5:D6"/>
    <mergeCell ref="A21:B21"/>
    <mergeCell ref="A7:D7"/>
    <mergeCell ref="A14:D14"/>
    <mergeCell ref="A26:H26"/>
    <mergeCell ref="A28:H28"/>
    <mergeCell ref="A69:E69"/>
    <mergeCell ref="A70:E70"/>
  </mergeCells>
  <conditionalFormatting sqref="I68">
    <cfRule type="cellIs" priority="1" dxfId="1" operator="equal" stopIfTrue="1">
      <formula>$D$32</formula>
    </cfRule>
  </conditionalFormatting>
  <printOptions/>
  <pageMargins left="0.75" right="0.75" top="1" bottom="1" header="0.4921259845" footer="0.4921259845"/>
  <pageSetup fitToHeight="1" fitToWidth="1" horizontalDpi="300" verticalDpi="300" orientation="portrait" scale="60" r:id="rId1"/>
</worksheet>
</file>

<file path=xl/worksheets/sheet3.xml><?xml version="1.0" encoding="utf-8"?>
<worksheet xmlns="http://schemas.openxmlformats.org/spreadsheetml/2006/main" xmlns:r="http://schemas.openxmlformats.org/officeDocument/2006/relationships">
  <sheetPr codeName="Feuil2">
    <tabColor indexed="13"/>
    <pageSetUpPr fitToPage="1"/>
  </sheetPr>
  <dimension ref="A1:L56"/>
  <sheetViews>
    <sheetView zoomScale="85" zoomScaleNormal="85" workbookViewId="0" topLeftCell="A1">
      <selection activeCell="E31" sqref="E31"/>
    </sheetView>
  </sheetViews>
  <sheetFormatPr defaultColWidth="11.421875" defaultRowHeight="12.75"/>
  <cols>
    <col min="1" max="1" width="11.140625" style="7" customWidth="1"/>
    <col min="2" max="2" width="12.7109375" style="7" customWidth="1"/>
    <col min="3" max="3" width="11.421875" style="7" customWidth="1"/>
    <col min="4" max="4" width="11.57421875" style="7" customWidth="1"/>
    <col min="5" max="9" width="11.421875" style="7" customWidth="1"/>
    <col min="10" max="10" width="11.57421875" style="7" customWidth="1"/>
    <col min="11" max="16384" width="11.421875" style="7" customWidth="1"/>
  </cols>
  <sheetData>
    <row r="1" spans="1:11" ht="18">
      <c r="A1" s="618" t="s">
        <v>28</v>
      </c>
      <c r="B1" s="619"/>
      <c r="C1" s="619"/>
      <c r="D1" s="619"/>
      <c r="E1" s="619"/>
      <c r="F1" s="619"/>
      <c r="G1" s="619"/>
      <c r="H1" s="619"/>
      <c r="I1" s="86"/>
      <c r="J1" s="86"/>
      <c r="K1" s="86"/>
    </row>
    <row r="2" spans="1:11" ht="15.75" customHeight="1">
      <c r="A2" s="86"/>
      <c r="B2" s="86"/>
      <c r="C2" s="86"/>
      <c r="D2" s="86"/>
      <c r="E2" s="86"/>
      <c r="F2" s="86"/>
      <c r="G2" s="86"/>
      <c r="H2" s="86"/>
      <c r="I2" s="86"/>
      <c r="J2" s="86"/>
      <c r="K2" s="86"/>
    </row>
    <row r="3" spans="1:11" s="8" customFormat="1" ht="12.75" customHeight="1">
      <c r="A3" s="87"/>
      <c r="B3" s="87"/>
      <c r="C3" s="608" t="s">
        <v>44</v>
      </c>
      <c r="D3" s="608" t="s">
        <v>50</v>
      </c>
      <c r="E3" s="608" t="s">
        <v>45</v>
      </c>
      <c r="F3" s="608" t="s">
        <v>46</v>
      </c>
      <c r="G3" s="608" t="s">
        <v>47</v>
      </c>
      <c r="H3" s="608" t="s">
        <v>49</v>
      </c>
      <c r="I3" s="608" t="s">
        <v>44</v>
      </c>
      <c r="J3" s="608" t="s">
        <v>50</v>
      </c>
      <c r="K3" s="608" t="s">
        <v>45</v>
      </c>
    </row>
    <row r="4" spans="1:11" s="8" customFormat="1" ht="12.75" customHeight="1">
      <c r="A4" s="87"/>
      <c r="B4" s="87"/>
      <c r="C4" s="608"/>
      <c r="D4" s="608"/>
      <c r="E4" s="608"/>
      <c r="F4" s="608"/>
      <c r="G4" s="608"/>
      <c r="H4" s="608"/>
      <c r="I4" s="608"/>
      <c r="J4" s="608"/>
      <c r="K4" s="608"/>
    </row>
    <row r="5" spans="1:11" s="8" customFormat="1" ht="12.75" customHeight="1">
      <c r="A5" s="87"/>
      <c r="B5" s="87"/>
      <c r="C5" s="608"/>
      <c r="D5" s="608"/>
      <c r="E5" s="608"/>
      <c r="F5" s="608"/>
      <c r="G5" s="608"/>
      <c r="H5" s="608"/>
      <c r="I5" s="608"/>
      <c r="J5" s="608"/>
      <c r="K5" s="608"/>
    </row>
    <row r="6" spans="1:11" s="8" customFormat="1" ht="12.75" customHeight="1">
      <c r="A6" s="87"/>
      <c r="B6" s="87"/>
      <c r="C6" s="88"/>
      <c r="D6" s="88"/>
      <c r="E6" s="88"/>
      <c r="F6" s="88"/>
      <c r="G6" s="88"/>
      <c r="H6" s="88"/>
      <c r="I6" s="88"/>
      <c r="J6" s="88"/>
      <c r="K6" s="88"/>
    </row>
    <row r="7" spans="1:11" s="8" customFormat="1" ht="12.75" customHeight="1">
      <c r="A7" s="87"/>
      <c r="B7" s="87"/>
      <c r="C7" s="89" t="s">
        <v>51</v>
      </c>
      <c r="D7" s="89" t="s">
        <v>51</v>
      </c>
      <c r="E7" s="89" t="s">
        <v>51</v>
      </c>
      <c r="F7" s="89" t="s">
        <v>51</v>
      </c>
      <c r="G7" s="89" t="s">
        <v>51</v>
      </c>
      <c r="H7" s="89" t="s">
        <v>51</v>
      </c>
      <c r="I7" s="89" t="s">
        <v>51</v>
      </c>
      <c r="J7" s="89" t="s">
        <v>51</v>
      </c>
      <c r="K7" s="89" t="s">
        <v>51</v>
      </c>
    </row>
    <row r="8" spans="1:11" ht="12.75" customHeight="1">
      <c r="A8" s="90"/>
      <c r="B8" s="90"/>
      <c r="C8" s="91" t="str">
        <f>'Formulaire de base'!C79</f>
        <v>Pavage</v>
      </c>
      <c r="D8" s="92" t="str">
        <f>'Formulaire de base'!C80</f>
        <v>Asphalte</v>
      </c>
      <c r="E8" s="92" t="str">
        <f>'Formulaire de base'!C81</f>
        <v>Béton</v>
      </c>
      <c r="F8" s="92" t="str">
        <f>'Formulaire de base'!C82</f>
        <v>Gravier</v>
      </c>
      <c r="G8" s="92" t="str">
        <f>'Formulaire de base'!C83</f>
        <v>Toit de bâtiment</v>
      </c>
      <c r="H8" s="92">
        <f>'Formulaire de base'!C84</f>
        <v>0</v>
      </c>
      <c r="I8" s="91" t="str">
        <f>'Formulaire de base'!C85</f>
        <v>Gazon</v>
      </c>
      <c r="J8" s="92" t="str">
        <f>'Formulaire de base'!C86</f>
        <v>Sable</v>
      </c>
      <c r="K8" s="92">
        <f>'Formulaire de base'!C87</f>
        <v>0</v>
      </c>
    </row>
    <row r="9" spans="1:11" s="9" customFormat="1" ht="11.25">
      <c r="A9" s="89"/>
      <c r="B9" s="89"/>
      <c r="C9" s="89" t="s">
        <v>52</v>
      </c>
      <c r="D9" s="89" t="s">
        <v>52</v>
      </c>
      <c r="E9" s="89" t="s">
        <v>52</v>
      </c>
      <c r="F9" s="89" t="s">
        <v>52</v>
      </c>
      <c r="G9" s="89" t="s">
        <v>52</v>
      </c>
      <c r="H9" s="89" t="s">
        <v>52</v>
      </c>
      <c r="I9" s="89" t="s">
        <v>52</v>
      </c>
      <c r="J9" s="89" t="s">
        <v>52</v>
      </c>
      <c r="K9" s="89" t="s">
        <v>52</v>
      </c>
    </row>
    <row r="10" spans="1:11" ht="15.75">
      <c r="A10" s="93"/>
      <c r="B10" s="93"/>
      <c r="C10" s="94">
        <f>'Formulaire de base'!E79</f>
        <v>0</v>
      </c>
      <c r="D10" s="94">
        <f>'Formulaire de base'!E80</f>
        <v>0</v>
      </c>
      <c r="E10" s="94">
        <f>'Formulaire de base'!E81</f>
        <v>0</v>
      </c>
      <c r="F10" s="94">
        <f>'Formulaire de base'!E82</f>
        <v>0</v>
      </c>
      <c r="G10" s="94">
        <f>'Formulaire de base'!E83</f>
        <v>0</v>
      </c>
      <c r="H10" s="94">
        <f>'Formulaire de base'!E84</f>
        <v>0</v>
      </c>
      <c r="I10" s="94">
        <f>'Formulaire de base'!E85</f>
        <v>0</v>
      </c>
      <c r="J10" s="94">
        <f>'Formulaire de base'!E86</f>
        <v>0</v>
      </c>
      <c r="K10" s="94">
        <f>'Formulaire de base'!E87</f>
        <v>0</v>
      </c>
    </row>
    <row r="11" spans="1:11" s="9" customFormat="1" ht="11.25">
      <c r="A11" s="95"/>
      <c r="B11" s="95"/>
      <c r="C11" s="89" t="s">
        <v>48</v>
      </c>
      <c r="D11" s="89" t="s">
        <v>48</v>
      </c>
      <c r="E11" s="89" t="s">
        <v>48</v>
      </c>
      <c r="F11" s="89" t="s">
        <v>48</v>
      </c>
      <c r="G11" s="89" t="s">
        <v>48</v>
      </c>
      <c r="H11" s="89" t="s">
        <v>48</v>
      </c>
      <c r="I11" s="89" t="s">
        <v>48</v>
      </c>
      <c r="J11" s="89" t="s">
        <v>48</v>
      </c>
      <c r="K11" s="89" t="s">
        <v>48</v>
      </c>
    </row>
    <row r="12" spans="1:11" ht="15.75">
      <c r="A12" s="93"/>
      <c r="B12" s="93"/>
      <c r="C12" s="96">
        <f>'Formulaire de base'!G79</f>
        <v>0.9</v>
      </c>
      <c r="D12" s="96">
        <f>'Formulaire de base'!G80</f>
        <v>0.95</v>
      </c>
      <c r="E12" s="96">
        <f>'Formulaire de base'!G81</f>
        <v>0.95</v>
      </c>
      <c r="F12" s="96">
        <f>'Formulaire de base'!G82</f>
        <v>0.55</v>
      </c>
      <c r="G12" s="96">
        <f>'Formulaire de base'!G83</f>
        <v>0.95</v>
      </c>
      <c r="H12" s="96">
        <f>'Formulaire de base'!G84</f>
        <v>0</v>
      </c>
      <c r="I12" s="96">
        <f>'Formulaire de base'!G85</f>
        <v>0.35</v>
      </c>
      <c r="J12" s="96">
        <f>'Formulaire de base'!G86</f>
        <v>0.25</v>
      </c>
      <c r="K12" s="96">
        <f>'Formulaire de base'!G87</f>
        <v>0</v>
      </c>
    </row>
    <row r="13" spans="1:11" ht="12.75">
      <c r="A13" s="52"/>
      <c r="B13" s="52"/>
      <c r="C13" s="24"/>
      <c r="D13" s="24"/>
      <c r="E13" s="24"/>
      <c r="F13" s="24"/>
      <c r="G13" s="24"/>
      <c r="H13" s="24"/>
      <c r="I13" s="24"/>
      <c r="J13" s="24"/>
      <c r="K13" s="24"/>
    </row>
    <row r="14" spans="1:11" ht="12.75">
      <c r="A14" s="52"/>
      <c r="B14" s="52"/>
      <c r="C14" s="97"/>
      <c r="D14" s="97"/>
      <c r="E14" s="97"/>
      <c r="F14" s="97"/>
      <c r="G14" s="97"/>
      <c r="H14" s="97"/>
      <c r="I14" s="97"/>
      <c r="J14" s="97"/>
      <c r="K14" s="97"/>
    </row>
    <row r="15" spans="1:11" ht="13.5" thickBot="1">
      <c r="A15" s="24"/>
      <c r="B15" s="24"/>
      <c r="C15" s="24"/>
      <c r="D15" s="24"/>
      <c r="E15" s="24"/>
      <c r="F15" s="24"/>
      <c r="G15" s="24"/>
      <c r="H15" s="24"/>
      <c r="I15" s="24"/>
      <c r="J15" s="24"/>
      <c r="K15" s="24"/>
    </row>
    <row r="16" spans="1:12" ht="13.5" customHeight="1" thickTop="1">
      <c r="A16" s="615" t="s">
        <v>10</v>
      </c>
      <c r="B16" s="612" t="s">
        <v>11</v>
      </c>
      <c r="C16" s="609" t="str">
        <f aca="true" t="shared" si="0" ref="C16:K16">C3</f>
        <v>Sous-bassin 1</v>
      </c>
      <c r="D16" s="609" t="str">
        <f t="shared" si="0"/>
        <v>Sous-bassin 2 </v>
      </c>
      <c r="E16" s="609" t="str">
        <f t="shared" si="0"/>
        <v>Sous-bassin 3</v>
      </c>
      <c r="F16" s="609" t="str">
        <f t="shared" si="0"/>
        <v>Sous-bassin 4</v>
      </c>
      <c r="G16" s="609" t="str">
        <f t="shared" si="0"/>
        <v>Sous-bassin 5</v>
      </c>
      <c r="H16" s="609" t="str">
        <f t="shared" si="0"/>
        <v>Sous-bassin 6</v>
      </c>
      <c r="I16" s="609" t="str">
        <f t="shared" si="0"/>
        <v>Sous-bassin 1</v>
      </c>
      <c r="J16" s="609" t="str">
        <f t="shared" si="0"/>
        <v>Sous-bassin 2 </v>
      </c>
      <c r="K16" s="609" t="str">
        <f t="shared" si="0"/>
        <v>Sous-bassin 3</v>
      </c>
      <c r="L16" s="609" t="s">
        <v>231</v>
      </c>
    </row>
    <row r="17" spans="1:12" ht="12.75">
      <c r="A17" s="616"/>
      <c r="B17" s="613"/>
      <c r="C17" s="610"/>
      <c r="D17" s="610"/>
      <c r="E17" s="610"/>
      <c r="F17" s="610"/>
      <c r="G17" s="610"/>
      <c r="H17" s="610"/>
      <c r="I17" s="610"/>
      <c r="J17" s="610"/>
      <c r="K17" s="610"/>
      <c r="L17" s="610"/>
    </row>
    <row r="18" spans="1:12" ht="13.5" thickBot="1">
      <c r="A18" s="616"/>
      <c r="B18" s="613"/>
      <c r="C18" s="611"/>
      <c r="D18" s="611"/>
      <c r="E18" s="611"/>
      <c r="F18" s="611"/>
      <c r="G18" s="611"/>
      <c r="H18" s="611"/>
      <c r="I18" s="611"/>
      <c r="J18" s="611"/>
      <c r="K18" s="611"/>
      <c r="L18" s="611"/>
    </row>
    <row r="19" spans="1:11" ht="19.5" thickBot="1" thickTop="1">
      <c r="A19" s="617"/>
      <c r="B19" s="614"/>
      <c r="C19" s="288" t="s">
        <v>27</v>
      </c>
      <c r="D19" s="288" t="s">
        <v>27</v>
      </c>
      <c r="E19" s="288" t="s">
        <v>27</v>
      </c>
      <c r="F19" s="288" t="s">
        <v>27</v>
      </c>
      <c r="G19" s="288" t="s">
        <v>27</v>
      </c>
      <c r="H19" s="288" t="s">
        <v>27</v>
      </c>
      <c r="I19" s="288" t="s">
        <v>27</v>
      </c>
      <c r="J19" s="288" t="s">
        <v>27</v>
      </c>
      <c r="K19" s="288" t="s">
        <v>27</v>
      </c>
    </row>
    <row r="20" spans="1:11" ht="13.5" thickTop="1">
      <c r="A20" s="281" t="s">
        <v>14</v>
      </c>
      <c r="B20" s="282" t="s">
        <v>20</v>
      </c>
      <c r="C20" s="289" t="s">
        <v>19</v>
      </c>
      <c r="D20" s="289" t="s">
        <v>19</v>
      </c>
      <c r="E20" s="289" t="s">
        <v>19</v>
      </c>
      <c r="F20" s="289" t="s">
        <v>19</v>
      </c>
      <c r="G20" s="289" t="s">
        <v>19</v>
      </c>
      <c r="H20" s="289" t="s">
        <v>19</v>
      </c>
      <c r="I20" s="289" t="s">
        <v>19</v>
      </c>
      <c r="J20" s="289" t="s">
        <v>19</v>
      </c>
      <c r="K20" s="289" t="s">
        <v>19</v>
      </c>
    </row>
    <row r="21" spans="1:12" ht="12.75">
      <c r="A21" s="98">
        <v>5</v>
      </c>
      <c r="B21" s="99">
        <f>10^(-0.718*LOG(A21)+2.836)</f>
        <v>215.8437794225664</v>
      </c>
      <c r="C21" s="100">
        <f>0.00275*$C$10/10000*$C$12*B21*1000</f>
        <v>0</v>
      </c>
      <c r="D21" s="100">
        <f>0.00275*$D$10/10000*$D$12*B21*1000</f>
        <v>0</v>
      </c>
      <c r="E21" s="100">
        <f>0.00275*$E$10/10000*$E$12*B21*1000</f>
        <v>0</v>
      </c>
      <c r="F21" s="100">
        <f>0.00275*$F$10/10000*$F$12*B21*1000</f>
        <v>0</v>
      </c>
      <c r="G21" s="100">
        <f aca="true" t="shared" si="1" ref="G21:G56">0.00275*$G$10/10000*$G$12*B21*1000</f>
        <v>0</v>
      </c>
      <c r="H21" s="100">
        <f>0.00275*$H$10/10000*$H$12*B21*1000</f>
        <v>0</v>
      </c>
      <c r="I21" s="100">
        <f>0.00275*$I$10/10000*$I$12*B21*1000</f>
        <v>0</v>
      </c>
      <c r="J21" s="100">
        <f>0.00275*$J$10/10000*$J$12*B21*1000</f>
        <v>0</v>
      </c>
      <c r="K21" s="100">
        <f>0.00275*$K$10/10000*$K$12*B21*1000</f>
        <v>0</v>
      </c>
      <c r="L21" s="362">
        <f>K21+J21+I21+H21+G21+F21+E21+D21+C21</f>
        <v>0</v>
      </c>
    </row>
    <row r="22" spans="1:12" ht="12.75">
      <c r="A22" s="98">
        <v>10</v>
      </c>
      <c r="B22" s="99">
        <f aca="true" t="shared" si="2" ref="B22:B56">10^(-0.718*LOG(A22)+2.836)</f>
        <v>131.2199899019204</v>
      </c>
      <c r="C22" s="100">
        <f aca="true" t="shared" si="3" ref="C22:C56">0.00275*$C$10/10000*$C$12*B22*1000</f>
        <v>0</v>
      </c>
      <c r="D22" s="100">
        <f aca="true" t="shared" si="4" ref="D22:D56">0.00275*$D$10/10000*$D$12*B22*1000</f>
        <v>0</v>
      </c>
      <c r="E22" s="100">
        <f aca="true" t="shared" si="5" ref="E22:E56">0.00275*$E$10/10000*$E$12*B22*1000</f>
        <v>0</v>
      </c>
      <c r="F22" s="100">
        <f aca="true" t="shared" si="6" ref="F22:F56">0.00275*$F$10/10000*$F$12*B22*1000</f>
        <v>0</v>
      </c>
      <c r="G22" s="100">
        <f t="shared" si="1"/>
        <v>0</v>
      </c>
      <c r="H22" s="100">
        <f aca="true" t="shared" si="7" ref="H22:H56">0.00275*$H$10/10000*$H$12*B22*1000</f>
        <v>0</v>
      </c>
      <c r="I22" s="100">
        <f aca="true" t="shared" si="8" ref="I22:I56">0.00275*$I$10/10000*$I$12*B22*1000</f>
        <v>0</v>
      </c>
      <c r="J22" s="100">
        <f aca="true" t="shared" si="9" ref="J22:J56">0.00275*$J$10/10000*$J$12*B22*1000</f>
        <v>0</v>
      </c>
      <c r="K22" s="100">
        <f aca="true" t="shared" si="10" ref="K22:K56">0.00275*$K$10/10000*$K$12*B22*1000</f>
        <v>0</v>
      </c>
      <c r="L22" s="362">
        <f aca="true" t="shared" si="11" ref="L22:L56">K22+J22+I22+H22+G22+F22+E22+D22+C22</f>
        <v>0</v>
      </c>
    </row>
    <row r="23" spans="1:12" ht="12.75">
      <c r="A23" s="98">
        <v>15</v>
      </c>
      <c r="B23" s="99">
        <f t="shared" si="2"/>
        <v>98.07684257627453</v>
      </c>
      <c r="C23" s="100">
        <f t="shared" si="3"/>
        <v>0</v>
      </c>
      <c r="D23" s="100">
        <f t="shared" si="4"/>
        <v>0</v>
      </c>
      <c r="E23" s="100">
        <f t="shared" si="5"/>
        <v>0</v>
      </c>
      <c r="F23" s="100">
        <f t="shared" si="6"/>
        <v>0</v>
      </c>
      <c r="G23" s="100">
        <f t="shared" si="1"/>
        <v>0</v>
      </c>
      <c r="H23" s="100">
        <f t="shared" si="7"/>
        <v>0</v>
      </c>
      <c r="I23" s="100">
        <f t="shared" si="8"/>
        <v>0</v>
      </c>
      <c r="J23" s="100">
        <f t="shared" si="9"/>
        <v>0</v>
      </c>
      <c r="K23" s="100">
        <f t="shared" si="10"/>
        <v>0</v>
      </c>
      <c r="L23" s="362">
        <f t="shared" si="11"/>
        <v>0</v>
      </c>
    </row>
    <row r="24" spans="1:12" ht="12.75">
      <c r="A24" s="98">
        <v>20</v>
      </c>
      <c r="B24" s="99">
        <f t="shared" si="2"/>
        <v>79.7738336306201</v>
      </c>
      <c r="C24" s="100">
        <f t="shared" si="3"/>
        <v>0</v>
      </c>
      <c r="D24" s="100">
        <f t="shared" si="4"/>
        <v>0</v>
      </c>
      <c r="E24" s="100">
        <f t="shared" si="5"/>
        <v>0</v>
      </c>
      <c r="F24" s="100">
        <f t="shared" si="6"/>
        <v>0</v>
      </c>
      <c r="G24" s="100">
        <f t="shared" si="1"/>
        <v>0</v>
      </c>
      <c r="H24" s="100">
        <f t="shared" si="7"/>
        <v>0</v>
      </c>
      <c r="I24" s="100">
        <f t="shared" si="8"/>
        <v>0</v>
      </c>
      <c r="J24" s="100">
        <f t="shared" si="9"/>
        <v>0</v>
      </c>
      <c r="K24" s="100">
        <f t="shared" si="10"/>
        <v>0</v>
      </c>
      <c r="L24" s="362">
        <f t="shared" si="11"/>
        <v>0</v>
      </c>
    </row>
    <row r="25" spans="1:12" ht="12.75">
      <c r="A25" s="98">
        <v>25</v>
      </c>
      <c r="B25" s="99">
        <f t="shared" si="2"/>
        <v>67.96402230933843</v>
      </c>
      <c r="C25" s="100">
        <f t="shared" si="3"/>
        <v>0</v>
      </c>
      <c r="D25" s="100">
        <f t="shared" si="4"/>
        <v>0</v>
      </c>
      <c r="E25" s="100">
        <f t="shared" si="5"/>
        <v>0</v>
      </c>
      <c r="F25" s="100">
        <f t="shared" si="6"/>
        <v>0</v>
      </c>
      <c r="G25" s="100">
        <f t="shared" si="1"/>
        <v>0</v>
      </c>
      <c r="H25" s="100">
        <f t="shared" si="7"/>
        <v>0</v>
      </c>
      <c r="I25" s="100">
        <f t="shared" si="8"/>
        <v>0</v>
      </c>
      <c r="J25" s="100">
        <f t="shared" si="9"/>
        <v>0</v>
      </c>
      <c r="K25" s="100">
        <f t="shared" si="10"/>
        <v>0</v>
      </c>
      <c r="L25" s="362">
        <f t="shared" si="11"/>
        <v>0</v>
      </c>
    </row>
    <row r="26" spans="1:12" ht="12.75">
      <c r="A26" s="98">
        <v>30</v>
      </c>
      <c r="B26" s="99">
        <f t="shared" si="2"/>
        <v>59.624800524251064</v>
      </c>
      <c r="C26" s="100">
        <f t="shared" si="3"/>
        <v>0</v>
      </c>
      <c r="D26" s="100">
        <f t="shared" si="4"/>
        <v>0</v>
      </c>
      <c r="E26" s="100">
        <f t="shared" si="5"/>
        <v>0</v>
      </c>
      <c r="F26" s="100">
        <f t="shared" si="6"/>
        <v>0</v>
      </c>
      <c r="G26" s="100">
        <f t="shared" si="1"/>
        <v>0</v>
      </c>
      <c r="H26" s="100">
        <f t="shared" si="7"/>
        <v>0</v>
      </c>
      <c r="I26" s="100">
        <f t="shared" si="8"/>
        <v>0</v>
      </c>
      <c r="J26" s="100">
        <f t="shared" si="9"/>
        <v>0</v>
      </c>
      <c r="K26" s="100">
        <f t="shared" si="10"/>
        <v>0</v>
      </c>
      <c r="L26" s="362">
        <f t="shared" si="11"/>
        <v>0</v>
      </c>
    </row>
    <row r="27" spans="1:12" ht="12.75">
      <c r="A27" s="98">
        <v>35</v>
      </c>
      <c r="B27" s="99">
        <f t="shared" si="2"/>
        <v>53.37761245168887</v>
      </c>
      <c r="C27" s="100">
        <f t="shared" si="3"/>
        <v>0</v>
      </c>
      <c r="D27" s="100">
        <f t="shared" si="4"/>
        <v>0</v>
      </c>
      <c r="E27" s="100">
        <f t="shared" si="5"/>
        <v>0</v>
      </c>
      <c r="F27" s="100">
        <f t="shared" si="6"/>
        <v>0</v>
      </c>
      <c r="G27" s="100">
        <f t="shared" si="1"/>
        <v>0</v>
      </c>
      <c r="H27" s="100">
        <f t="shared" si="7"/>
        <v>0</v>
      </c>
      <c r="I27" s="100">
        <f t="shared" si="8"/>
        <v>0</v>
      </c>
      <c r="J27" s="100">
        <f t="shared" si="9"/>
        <v>0</v>
      </c>
      <c r="K27" s="100">
        <f t="shared" si="10"/>
        <v>0</v>
      </c>
      <c r="L27" s="362">
        <f t="shared" si="11"/>
        <v>0</v>
      </c>
    </row>
    <row r="28" spans="1:12" ht="12.75">
      <c r="A28" s="98">
        <v>40</v>
      </c>
      <c r="B28" s="99">
        <f t="shared" si="2"/>
        <v>48.497675825782984</v>
      </c>
      <c r="C28" s="100">
        <f t="shared" si="3"/>
        <v>0</v>
      </c>
      <c r="D28" s="100">
        <f t="shared" si="4"/>
        <v>0</v>
      </c>
      <c r="E28" s="100">
        <f t="shared" si="5"/>
        <v>0</v>
      </c>
      <c r="F28" s="100">
        <f t="shared" si="6"/>
        <v>0</v>
      </c>
      <c r="G28" s="100">
        <f t="shared" si="1"/>
        <v>0</v>
      </c>
      <c r="H28" s="100">
        <f t="shared" si="7"/>
        <v>0</v>
      </c>
      <c r="I28" s="100">
        <f t="shared" si="8"/>
        <v>0</v>
      </c>
      <c r="J28" s="100">
        <f t="shared" si="9"/>
        <v>0</v>
      </c>
      <c r="K28" s="100">
        <f t="shared" si="10"/>
        <v>0</v>
      </c>
      <c r="L28" s="362">
        <f t="shared" si="11"/>
        <v>0</v>
      </c>
    </row>
    <row r="29" spans="1:12" ht="12.75">
      <c r="A29" s="98">
        <v>45</v>
      </c>
      <c r="B29" s="99">
        <f t="shared" si="2"/>
        <v>44.56494912878488</v>
      </c>
      <c r="C29" s="100">
        <f t="shared" si="3"/>
        <v>0</v>
      </c>
      <c r="D29" s="100">
        <f t="shared" si="4"/>
        <v>0</v>
      </c>
      <c r="E29" s="100">
        <f t="shared" si="5"/>
        <v>0</v>
      </c>
      <c r="F29" s="100">
        <f t="shared" si="6"/>
        <v>0</v>
      </c>
      <c r="G29" s="100">
        <f t="shared" si="1"/>
        <v>0</v>
      </c>
      <c r="H29" s="100">
        <f t="shared" si="7"/>
        <v>0</v>
      </c>
      <c r="I29" s="100">
        <f t="shared" si="8"/>
        <v>0</v>
      </c>
      <c r="J29" s="100">
        <f t="shared" si="9"/>
        <v>0</v>
      </c>
      <c r="K29" s="100">
        <f t="shared" si="10"/>
        <v>0</v>
      </c>
      <c r="L29" s="362">
        <f t="shared" si="11"/>
        <v>0</v>
      </c>
    </row>
    <row r="30" spans="1:12" ht="12.75">
      <c r="A30" s="98">
        <v>50</v>
      </c>
      <c r="B30" s="99">
        <f t="shared" si="2"/>
        <v>41.31802336385922</v>
      </c>
      <c r="C30" s="100">
        <f t="shared" si="3"/>
        <v>0</v>
      </c>
      <c r="D30" s="100">
        <f t="shared" si="4"/>
        <v>0</v>
      </c>
      <c r="E30" s="100">
        <f t="shared" si="5"/>
        <v>0</v>
      </c>
      <c r="F30" s="100">
        <f t="shared" si="6"/>
        <v>0</v>
      </c>
      <c r="G30" s="100">
        <f t="shared" si="1"/>
        <v>0</v>
      </c>
      <c r="H30" s="100">
        <f t="shared" si="7"/>
        <v>0</v>
      </c>
      <c r="I30" s="100">
        <f t="shared" si="8"/>
        <v>0</v>
      </c>
      <c r="J30" s="100">
        <f t="shared" si="9"/>
        <v>0</v>
      </c>
      <c r="K30" s="100">
        <f t="shared" si="10"/>
        <v>0</v>
      </c>
      <c r="L30" s="362">
        <f t="shared" si="11"/>
        <v>0</v>
      </c>
    </row>
    <row r="31" spans="1:12" ht="12.75">
      <c r="A31" s="98">
        <v>55</v>
      </c>
      <c r="B31" s="99">
        <f t="shared" si="2"/>
        <v>38.58509634009873</v>
      </c>
      <c r="C31" s="100">
        <f t="shared" si="3"/>
        <v>0</v>
      </c>
      <c r="D31" s="100">
        <f t="shared" si="4"/>
        <v>0</v>
      </c>
      <c r="E31" s="100">
        <f t="shared" si="5"/>
        <v>0</v>
      </c>
      <c r="F31" s="100">
        <f t="shared" si="6"/>
        <v>0</v>
      </c>
      <c r="G31" s="100">
        <f t="shared" si="1"/>
        <v>0</v>
      </c>
      <c r="H31" s="100">
        <f t="shared" si="7"/>
        <v>0</v>
      </c>
      <c r="I31" s="100">
        <f t="shared" si="8"/>
        <v>0</v>
      </c>
      <c r="J31" s="100">
        <f t="shared" si="9"/>
        <v>0</v>
      </c>
      <c r="K31" s="100">
        <f t="shared" si="10"/>
        <v>0</v>
      </c>
      <c r="L31" s="362">
        <f t="shared" si="11"/>
        <v>0</v>
      </c>
    </row>
    <row r="32" spans="1:12" ht="12.75">
      <c r="A32" s="98">
        <v>60</v>
      </c>
      <c r="B32" s="99">
        <f t="shared" si="2"/>
        <v>36.24827986068078</v>
      </c>
      <c r="C32" s="100">
        <f t="shared" si="3"/>
        <v>0</v>
      </c>
      <c r="D32" s="100">
        <f t="shared" si="4"/>
        <v>0</v>
      </c>
      <c r="E32" s="100">
        <f t="shared" si="5"/>
        <v>0</v>
      </c>
      <c r="F32" s="100">
        <f t="shared" si="6"/>
        <v>0</v>
      </c>
      <c r="G32" s="100">
        <f t="shared" si="1"/>
        <v>0</v>
      </c>
      <c r="H32" s="100">
        <f t="shared" si="7"/>
        <v>0</v>
      </c>
      <c r="I32" s="100">
        <f t="shared" si="8"/>
        <v>0</v>
      </c>
      <c r="J32" s="100">
        <f t="shared" si="9"/>
        <v>0</v>
      </c>
      <c r="K32" s="100">
        <f t="shared" si="10"/>
        <v>0</v>
      </c>
      <c r="L32" s="362">
        <f t="shared" si="11"/>
        <v>0</v>
      </c>
    </row>
    <row r="33" spans="1:12" ht="12.75">
      <c r="A33" s="98">
        <v>75</v>
      </c>
      <c r="B33" s="99">
        <f t="shared" si="2"/>
        <v>30.882042256282414</v>
      </c>
      <c r="C33" s="100">
        <f t="shared" si="3"/>
        <v>0</v>
      </c>
      <c r="D33" s="100">
        <f t="shared" si="4"/>
        <v>0</v>
      </c>
      <c r="E33" s="100">
        <f t="shared" si="5"/>
        <v>0</v>
      </c>
      <c r="F33" s="100">
        <f t="shared" si="6"/>
        <v>0</v>
      </c>
      <c r="G33" s="100">
        <f t="shared" si="1"/>
        <v>0</v>
      </c>
      <c r="H33" s="100">
        <f t="shared" si="7"/>
        <v>0</v>
      </c>
      <c r="I33" s="100">
        <f t="shared" si="8"/>
        <v>0</v>
      </c>
      <c r="J33" s="100">
        <f t="shared" si="9"/>
        <v>0</v>
      </c>
      <c r="K33" s="100">
        <f t="shared" si="10"/>
        <v>0</v>
      </c>
      <c r="L33" s="362">
        <f t="shared" si="11"/>
        <v>0</v>
      </c>
    </row>
    <row r="34" spans="1:12" ht="12.75">
      <c r="A34" s="98">
        <v>90</v>
      </c>
      <c r="B34" s="99">
        <f t="shared" si="2"/>
        <v>27.092799200899073</v>
      </c>
      <c r="C34" s="100">
        <f t="shared" si="3"/>
        <v>0</v>
      </c>
      <c r="D34" s="100">
        <f t="shared" si="4"/>
        <v>0</v>
      </c>
      <c r="E34" s="100">
        <f t="shared" si="5"/>
        <v>0</v>
      </c>
      <c r="F34" s="100">
        <f t="shared" si="6"/>
        <v>0</v>
      </c>
      <c r="G34" s="100">
        <f t="shared" si="1"/>
        <v>0</v>
      </c>
      <c r="H34" s="100">
        <f t="shared" si="7"/>
        <v>0</v>
      </c>
      <c r="I34" s="100">
        <f t="shared" si="8"/>
        <v>0</v>
      </c>
      <c r="J34" s="100">
        <f t="shared" si="9"/>
        <v>0</v>
      </c>
      <c r="K34" s="100">
        <f t="shared" si="10"/>
        <v>0</v>
      </c>
      <c r="L34" s="362">
        <f t="shared" si="11"/>
        <v>0</v>
      </c>
    </row>
    <row r="35" spans="1:12" ht="12.75">
      <c r="A35" s="98">
        <v>105</v>
      </c>
      <c r="B35" s="99">
        <f t="shared" si="2"/>
        <v>24.254151347455277</v>
      </c>
      <c r="C35" s="100">
        <f t="shared" si="3"/>
        <v>0</v>
      </c>
      <c r="D35" s="100">
        <f t="shared" si="4"/>
        <v>0</v>
      </c>
      <c r="E35" s="100">
        <f t="shared" si="5"/>
        <v>0</v>
      </c>
      <c r="F35" s="100">
        <f t="shared" si="6"/>
        <v>0</v>
      </c>
      <c r="G35" s="100">
        <f t="shared" si="1"/>
        <v>0</v>
      </c>
      <c r="H35" s="100">
        <f t="shared" si="7"/>
        <v>0</v>
      </c>
      <c r="I35" s="100">
        <f t="shared" si="8"/>
        <v>0</v>
      </c>
      <c r="J35" s="100">
        <f t="shared" si="9"/>
        <v>0</v>
      </c>
      <c r="K35" s="100">
        <f t="shared" si="10"/>
        <v>0</v>
      </c>
      <c r="L35" s="362">
        <f t="shared" si="11"/>
        <v>0</v>
      </c>
    </row>
    <row r="36" spans="1:12" ht="12.75">
      <c r="A36" s="98">
        <v>120</v>
      </c>
      <c r="B36" s="99">
        <f t="shared" si="2"/>
        <v>22.036766266812432</v>
      </c>
      <c r="C36" s="100">
        <f t="shared" si="3"/>
        <v>0</v>
      </c>
      <c r="D36" s="100">
        <f t="shared" si="4"/>
        <v>0</v>
      </c>
      <c r="E36" s="100">
        <f t="shared" si="5"/>
        <v>0</v>
      </c>
      <c r="F36" s="100">
        <f t="shared" si="6"/>
        <v>0</v>
      </c>
      <c r="G36" s="100">
        <f t="shared" si="1"/>
        <v>0</v>
      </c>
      <c r="H36" s="100">
        <f t="shared" si="7"/>
        <v>0</v>
      </c>
      <c r="I36" s="100">
        <f t="shared" si="8"/>
        <v>0</v>
      </c>
      <c r="J36" s="100">
        <f t="shared" si="9"/>
        <v>0</v>
      </c>
      <c r="K36" s="100">
        <f t="shared" si="10"/>
        <v>0</v>
      </c>
      <c r="L36" s="362">
        <f t="shared" si="11"/>
        <v>0</v>
      </c>
    </row>
    <row r="37" spans="1:12" ht="12.75">
      <c r="A37" s="98">
        <v>150</v>
      </c>
      <c r="B37" s="99">
        <f t="shared" si="2"/>
        <v>18.774417700899388</v>
      </c>
      <c r="C37" s="100">
        <f t="shared" si="3"/>
        <v>0</v>
      </c>
      <c r="D37" s="100">
        <f t="shared" si="4"/>
        <v>0</v>
      </c>
      <c r="E37" s="100">
        <f t="shared" si="5"/>
        <v>0</v>
      </c>
      <c r="F37" s="100">
        <f t="shared" si="6"/>
        <v>0</v>
      </c>
      <c r="G37" s="100">
        <f t="shared" si="1"/>
        <v>0</v>
      </c>
      <c r="H37" s="100">
        <f t="shared" si="7"/>
        <v>0</v>
      </c>
      <c r="I37" s="100">
        <f t="shared" si="8"/>
        <v>0</v>
      </c>
      <c r="J37" s="100">
        <f t="shared" si="9"/>
        <v>0</v>
      </c>
      <c r="K37" s="100">
        <f t="shared" si="10"/>
        <v>0</v>
      </c>
      <c r="L37" s="362">
        <f t="shared" si="11"/>
        <v>0</v>
      </c>
    </row>
    <row r="38" spans="1:12" ht="12.75">
      <c r="A38" s="98">
        <v>180</v>
      </c>
      <c r="B38" s="99">
        <f t="shared" si="2"/>
        <v>16.470786635906375</v>
      </c>
      <c r="C38" s="100">
        <f t="shared" si="3"/>
        <v>0</v>
      </c>
      <c r="D38" s="100">
        <f t="shared" si="4"/>
        <v>0</v>
      </c>
      <c r="E38" s="100">
        <f t="shared" si="5"/>
        <v>0</v>
      </c>
      <c r="F38" s="100">
        <f t="shared" si="6"/>
        <v>0</v>
      </c>
      <c r="G38" s="100">
        <f t="shared" si="1"/>
        <v>0</v>
      </c>
      <c r="H38" s="100">
        <f t="shared" si="7"/>
        <v>0</v>
      </c>
      <c r="I38" s="100">
        <f t="shared" si="8"/>
        <v>0</v>
      </c>
      <c r="J38" s="100">
        <f t="shared" si="9"/>
        <v>0</v>
      </c>
      <c r="K38" s="100">
        <f t="shared" si="10"/>
        <v>0</v>
      </c>
      <c r="L38" s="362">
        <f t="shared" si="11"/>
        <v>0</v>
      </c>
    </row>
    <row r="39" spans="1:12" ht="12.75">
      <c r="A39" s="98">
        <v>210</v>
      </c>
      <c r="B39" s="99">
        <f t="shared" si="2"/>
        <v>14.74506007727914</v>
      </c>
      <c r="C39" s="100">
        <f t="shared" si="3"/>
        <v>0</v>
      </c>
      <c r="D39" s="100">
        <f t="shared" si="4"/>
        <v>0</v>
      </c>
      <c r="E39" s="100">
        <f t="shared" si="5"/>
        <v>0</v>
      </c>
      <c r="F39" s="100">
        <f t="shared" si="6"/>
        <v>0</v>
      </c>
      <c r="G39" s="100">
        <f t="shared" si="1"/>
        <v>0</v>
      </c>
      <c r="H39" s="100">
        <f t="shared" si="7"/>
        <v>0</v>
      </c>
      <c r="I39" s="100">
        <f t="shared" si="8"/>
        <v>0</v>
      </c>
      <c r="J39" s="100">
        <f t="shared" si="9"/>
        <v>0</v>
      </c>
      <c r="K39" s="100">
        <f t="shared" si="10"/>
        <v>0</v>
      </c>
      <c r="L39" s="362">
        <f t="shared" si="11"/>
        <v>0</v>
      </c>
    </row>
    <row r="40" spans="1:12" ht="12.75">
      <c r="A40" s="98">
        <v>240</v>
      </c>
      <c r="B40" s="99">
        <f t="shared" si="2"/>
        <v>13.39702378608267</v>
      </c>
      <c r="C40" s="100">
        <f t="shared" si="3"/>
        <v>0</v>
      </c>
      <c r="D40" s="100">
        <f t="shared" si="4"/>
        <v>0</v>
      </c>
      <c r="E40" s="100">
        <f t="shared" si="5"/>
        <v>0</v>
      </c>
      <c r="F40" s="100">
        <f t="shared" si="6"/>
        <v>0</v>
      </c>
      <c r="G40" s="100">
        <f t="shared" si="1"/>
        <v>0</v>
      </c>
      <c r="H40" s="100">
        <f t="shared" si="7"/>
        <v>0</v>
      </c>
      <c r="I40" s="100">
        <f t="shared" si="8"/>
        <v>0</v>
      </c>
      <c r="J40" s="100">
        <f t="shared" si="9"/>
        <v>0</v>
      </c>
      <c r="K40" s="100">
        <f t="shared" si="10"/>
        <v>0</v>
      </c>
      <c r="L40" s="362">
        <f t="shared" si="11"/>
        <v>0</v>
      </c>
    </row>
    <row r="41" spans="1:12" ht="12.75">
      <c r="A41" s="285">
        <v>270</v>
      </c>
      <c r="B41" s="286">
        <f t="shared" si="2"/>
        <v>12.31064526986033</v>
      </c>
      <c r="C41" s="287">
        <f t="shared" si="3"/>
        <v>0</v>
      </c>
      <c r="D41" s="287">
        <f t="shared" si="4"/>
        <v>0</v>
      </c>
      <c r="E41" s="287">
        <f t="shared" si="5"/>
        <v>0</v>
      </c>
      <c r="F41" s="287">
        <f t="shared" si="6"/>
        <v>0</v>
      </c>
      <c r="G41" s="287">
        <f t="shared" si="1"/>
        <v>0</v>
      </c>
      <c r="H41" s="287">
        <f t="shared" si="7"/>
        <v>0</v>
      </c>
      <c r="I41" s="287">
        <f t="shared" si="8"/>
        <v>0</v>
      </c>
      <c r="J41" s="287">
        <f t="shared" si="9"/>
        <v>0</v>
      </c>
      <c r="K41" s="287">
        <f t="shared" si="10"/>
        <v>0</v>
      </c>
      <c r="L41" s="362">
        <f t="shared" si="11"/>
        <v>0</v>
      </c>
    </row>
    <row r="42" spans="1:12" ht="12.75">
      <c r="A42" s="98">
        <v>300</v>
      </c>
      <c r="B42" s="283">
        <f t="shared" si="2"/>
        <v>11.413712768174797</v>
      </c>
      <c r="C42" s="100">
        <f t="shared" si="3"/>
        <v>0</v>
      </c>
      <c r="D42" s="100">
        <f t="shared" si="4"/>
        <v>0</v>
      </c>
      <c r="E42" s="100">
        <f t="shared" si="5"/>
        <v>0</v>
      </c>
      <c r="F42" s="100">
        <f t="shared" si="6"/>
        <v>0</v>
      </c>
      <c r="G42" s="100">
        <f t="shared" si="1"/>
        <v>0</v>
      </c>
      <c r="H42" s="100">
        <f t="shared" si="7"/>
        <v>0</v>
      </c>
      <c r="I42" s="100">
        <f t="shared" si="8"/>
        <v>0</v>
      </c>
      <c r="J42" s="100">
        <f t="shared" si="9"/>
        <v>0</v>
      </c>
      <c r="K42" s="100">
        <f t="shared" si="10"/>
        <v>0</v>
      </c>
      <c r="L42" s="362">
        <f t="shared" si="11"/>
        <v>0</v>
      </c>
    </row>
    <row r="43" spans="1:12" ht="12.75">
      <c r="A43" s="98">
        <v>330</v>
      </c>
      <c r="B43" s="283">
        <f t="shared" si="2"/>
        <v>10.658767552357206</v>
      </c>
      <c r="C43" s="100">
        <f t="shared" si="3"/>
        <v>0</v>
      </c>
      <c r="D43" s="100">
        <f t="shared" si="4"/>
        <v>0</v>
      </c>
      <c r="E43" s="100">
        <f t="shared" si="5"/>
        <v>0</v>
      </c>
      <c r="F43" s="100">
        <f t="shared" si="6"/>
        <v>0</v>
      </c>
      <c r="G43" s="100">
        <f t="shared" si="1"/>
        <v>0</v>
      </c>
      <c r="H43" s="100">
        <f t="shared" si="7"/>
        <v>0</v>
      </c>
      <c r="I43" s="100">
        <f t="shared" si="8"/>
        <v>0</v>
      </c>
      <c r="J43" s="100">
        <f t="shared" si="9"/>
        <v>0</v>
      </c>
      <c r="K43" s="100">
        <f t="shared" si="10"/>
        <v>0</v>
      </c>
      <c r="L43" s="362">
        <f t="shared" si="11"/>
        <v>0</v>
      </c>
    </row>
    <row r="44" spans="1:12" ht="12.75">
      <c r="A44" s="98">
        <v>360</v>
      </c>
      <c r="B44" s="283">
        <f t="shared" si="2"/>
        <v>10.013244124163789</v>
      </c>
      <c r="C44" s="100">
        <f t="shared" si="3"/>
        <v>0</v>
      </c>
      <c r="D44" s="100">
        <f t="shared" si="4"/>
        <v>0</v>
      </c>
      <c r="E44" s="100">
        <f t="shared" si="5"/>
        <v>0</v>
      </c>
      <c r="F44" s="100">
        <f t="shared" si="6"/>
        <v>0</v>
      </c>
      <c r="G44" s="100">
        <f t="shared" si="1"/>
        <v>0</v>
      </c>
      <c r="H44" s="100">
        <f t="shared" si="7"/>
        <v>0</v>
      </c>
      <c r="I44" s="100">
        <f t="shared" si="8"/>
        <v>0</v>
      </c>
      <c r="J44" s="100">
        <f t="shared" si="9"/>
        <v>0</v>
      </c>
      <c r="K44" s="100">
        <f t="shared" si="10"/>
        <v>0</v>
      </c>
      <c r="L44" s="362">
        <f t="shared" si="11"/>
        <v>0</v>
      </c>
    </row>
    <row r="45" spans="1:12" ht="12.75">
      <c r="A45" s="98">
        <v>390</v>
      </c>
      <c r="B45" s="283">
        <f t="shared" si="2"/>
        <v>9.45400030885517</v>
      </c>
      <c r="C45" s="100">
        <f t="shared" si="3"/>
        <v>0</v>
      </c>
      <c r="D45" s="100">
        <f t="shared" si="4"/>
        <v>0</v>
      </c>
      <c r="E45" s="100">
        <f t="shared" si="5"/>
        <v>0</v>
      </c>
      <c r="F45" s="100">
        <f t="shared" si="6"/>
        <v>0</v>
      </c>
      <c r="G45" s="100">
        <f t="shared" si="1"/>
        <v>0</v>
      </c>
      <c r="H45" s="100">
        <f t="shared" si="7"/>
        <v>0</v>
      </c>
      <c r="I45" s="100">
        <f t="shared" si="8"/>
        <v>0</v>
      </c>
      <c r="J45" s="100">
        <f t="shared" si="9"/>
        <v>0</v>
      </c>
      <c r="K45" s="100">
        <f t="shared" si="10"/>
        <v>0</v>
      </c>
      <c r="L45" s="362">
        <f t="shared" si="11"/>
        <v>0</v>
      </c>
    </row>
    <row r="46" spans="1:12" ht="12.75">
      <c r="A46" s="98">
        <v>420</v>
      </c>
      <c r="B46" s="283">
        <f t="shared" si="2"/>
        <v>8.96410653862693</v>
      </c>
      <c r="C46" s="100">
        <f t="shared" si="3"/>
        <v>0</v>
      </c>
      <c r="D46" s="100">
        <f t="shared" si="4"/>
        <v>0</v>
      </c>
      <c r="E46" s="100">
        <f t="shared" si="5"/>
        <v>0</v>
      </c>
      <c r="F46" s="100">
        <f t="shared" si="6"/>
        <v>0</v>
      </c>
      <c r="G46" s="100">
        <f t="shared" si="1"/>
        <v>0</v>
      </c>
      <c r="H46" s="100">
        <f t="shared" si="7"/>
        <v>0</v>
      </c>
      <c r="I46" s="100">
        <f t="shared" si="8"/>
        <v>0</v>
      </c>
      <c r="J46" s="100">
        <f t="shared" si="9"/>
        <v>0</v>
      </c>
      <c r="K46" s="100">
        <f t="shared" si="10"/>
        <v>0</v>
      </c>
      <c r="L46" s="362">
        <f t="shared" si="11"/>
        <v>0</v>
      </c>
    </row>
    <row r="47" spans="1:12" ht="12.75">
      <c r="A47" s="98">
        <v>450</v>
      </c>
      <c r="B47" s="283">
        <f t="shared" si="2"/>
        <v>8.530871791803976</v>
      </c>
      <c r="C47" s="100">
        <f t="shared" si="3"/>
        <v>0</v>
      </c>
      <c r="D47" s="100">
        <f t="shared" si="4"/>
        <v>0</v>
      </c>
      <c r="E47" s="100">
        <f t="shared" si="5"/>
        <v>0</v>
      </c>
      <c r="F47" s="100">
        <f t="shared" si="6"/>
        <v>0</v>
      </c>
      <c r="G47" s="100">
        <f t="shared" si="1"/>
        <v>0</v>
      </c>
      <c r="H47" s="100">
        <f t="shared" si="7"/>
        <v>0</v>
      </c>
      <c r="I47" s="100">
        <f t="shared" si="8"/>
        <v>0</v>
      </c>
      <c r="J47" s="100">
        <f t="shared" si="9"/>
        <v>0</v>
      </c>
      <c r="K47" s="100">
        <f t="shared" si="10"/>
        <v>0</v>
      </c>
      <c r="L47" s="362">
        <f t="shared" si="11"/>
        <v>0</v>
      </c>
    </row>
    <row r="48" spans="1:12" ht="12.75">
      <c r="A48" s="98">
        <v>480</v>
      </c>
      <c r="B48" s="283">
        <f t="shared" si="2"/>
        <v>8.14458183890455</v>
      </c>
      <c r="C48" s="100">
        <f t="shared" si="3"/>
        <v>0</v>
      </c>
      <c r="D48" s="100">
        <f t="shared" si="4"/>
        <v>0</v>
      </c>
      <c r="E48" s="100">
        <f t="shared" si="5"/>
        <v>0</v>
      </c>
      <c r="F48" s="100">
        <f t="shared" si="6"/>
        <v>0</v>
      </c>
      <c r="G48" s="100">
        <f t="shared" si="1"/>
        <v>0</v>
      </c>
      <c r="H48" s="100">
        <f t="shared" si="7"/>
        <v>0</v>
      </c>
      <c r="I48" s="100">
        <f t="shared" si="8"/>
        <v>0</v>
      </c>
      <c r="J48" s="100">
        <f t="shared" si="9"/>
        <v>0</v>
      </c>
      <c r="K48" s="100">
        <f t="shared" si="10"/>
        <v>0</v>
      </c>
      <c r="L48" s="362">
        <f t="shared" si="11"/>
        <v>0</v>
      </c>
    </row>
    <row r="49" spans="1:12" ht="12.75">
      <c r="A49" s="98">
        <v>510</v>
      </c>
      <c r="B49" s="283">
        <f t="shared" si="2"/>
        <v>7.7976657233190645</v>
      </c>
      <c r="C49" s="100">
        <f t="shared" si="3"/>
        <v>0</v>
      </c>
      <c r="D49" s="100">
        <f t="shared" si="4"/>
        <v>0</v>
      </c>
      <c r="E49" s="100">
        <f t="shared" si="5"/>
        <v>0</v>
      </c>
      <c r="F49" s="100">
        <f t="shared" si="6"/>
        <v>0</v>
      </c>
      <c r="G49" s="100">
        <f t="shared" si="1"/>
        <v>0</v>
      </c>
      <c r="H49" s="100">
        <f t="shared" si="7"/>
        <v>0</v>
      </c>
      <c r="I49" s="100">
        <f t="shared" si="8"/>
        <v>0</v>
      </c>
      <c r="J49" s="100">
        <f t="shared" si="9"/>
        <v>0</v>
      </c>
      <c r="K49" s="100">
        <f t="shared" si="10"/>
        <v>0</v>
      </c>
      <c r="L49" s="362">
        <f t="shared" si="11"/>
        <v>0</v>
      </c>
    </row>
    <row r="50" spans="1:12" ht="12.75">
      <c r="A50" s="98">
        <v>540</v>
      </c>
      <c r="B50" s="283">
        <f t="shared" si="2"/>
        <v>7.484129273119581</v>
      </c>
      <c r="C50" s="100">
        <f t="shared" si="3"/>
        <v>0</v>
      </c>
      <c r="D50" s="100">
        <f t="shared" si="4"/>
        <v>0</v>
      </c>
      <c r="E50" s="100">
        <f t="shared" si="5"/>
        <v>0</v>
      </c>
      <c r="F50" s="100">
        <f t="shared" si="6"/>
        <v>0</v>
      </c>
      <c r="G50" s="100">
        <f t="shared" si="1"/>
        <v>0</v>
      </c>
      <c r="H50" s="100">
        <f t="shared" si="7"/>
        <v>0</v>
      </c>
      <c r="I50" s="100">
        <f t="shared" si="8"/>
        <v>0</v>
      </c>
      <c r="J50" s="100">
        <f t="shared" si="9"/>
        <v>0</v>
      </c>
      <c r="K50" s="100">
        <f t="shared" si="10"/>
        <v>0</v>
      </c>
      <c r="L50" s="362">
        <f t="shared" si="11"/>
        <v>0</v>
      </c>
    </row>
    <row r="51" spans="1:12" ht="12.75">
      <c r="A51" s="98">
        <v>570</v>
      </c>
      <c r="B51" s="283">
        <f t="shared" si="2"/>
        <v>7.1991604615160165</v>
      </c>
      <c r="C51" s="100">
        <f t="shared" si="3"/>
        <v>0</v>
      </c>
      <c r="D51" s="100">
        <f t="shared" si="4"/>
        <v>0</v>
      </c>
      <c r="E51" s="100">
        <f t="shared" si="5"/>
        <v>0</v>
      </c>
      <c r="F51" s="100">
        <f t="shared" si="6"/>
        <v>0</v>
      </c>
      <c r="G51" s="100">
        <f t="shared" si="1"/>
        <v>0</v>
      </c>
      <c r="H51" s="100">
        <f t="shared" si="7"/>
        <v>0</v>
      </c>
      <c r="I51" s="100">
        <f t="shared" si="8"/>
        <v>0</v>
      </c>
      <c r="J51" s="100">
        <f t="shared" si="9"/>
        <v>0</v>
      </c>
      <c r="K51" s="100">
        <f t="shared" si="10"/>
        <v>0</v>
      </c>
      <c r="L51" s="362">
        <f t="shared" si="11"/>
        <v>0</v>
      </c>
    </row>
    <row r="52" spans="1:12" ht="12.75">
      <c r="A52" s="98">
        <v>600</v>
      </c>
      <c r="B52" s="283">
        <f t="shared" si="2"/>
        <v>6.9388484495130704</v>
      </c>
      <c r="C52" s="100">
        <f t="shared" si="3"/>
        <v>0</v>
      </c>
      <c r="D52" s="100">
        <f t="shared" si="4"/>
        <v>0</v>
      </c>
      <c r="E52" s="100">
        <f t="shared" si="5"/>
        <v>0</v>
      </c>
      <c r="F52" s="100">
        <f t="shared" si="6"/>
        <v>0</v>
      </c>
      <c r="G52" s="100">
        <f t="shared" si="1"/>
        <v>0</v>
      </c>
      <c r="H52" s="100">
        <f t="shared" si="7"/>
        <v>0</v>
      </c>
      <c r="I52" s="100">
        <f t="shared" si="8"/>
        <v>0</v>
      </c>
      <c r="J52" s="100">
        <f t="shared" si="9"/>
        <v>0</v>
      </c>
      <c r="K52" s="100">
        <f t="shared" si="10"/>
        <v>0</v>
      </c>
      <c r="L52" s="362">
        <f t="shared" si="11"/>
        <v>0</v>
      </c>
    </row>
    <row r="53" spans="1:12" ht="12.75">
      <c r="A53" s="98">
        <v>630</v>
      </c>
      <c r="B53" s="283">
        <f t="shared" si="2"/>
        <v>6.699979679033647</v>
      </c>
      <c r="C53" s="100">
        <f t="shared" si="3"/>
        <v>0</v>
      </c>
      <c r="D53" s="100">
        <f t="shared" si="4"/>
        <v>0</v>
      </c>
      <c r="E53" s="100">
        <f t="shared" si="5"/>
        <v>0</v>
      </c>
      <c r="F53" s="100">
        <f t="shared" si="6"/>
        <v>0</v>
      </c>
      <c r="G53" s="100">
        <f t="shared" si="1"/>
        <v>0</v>
      </c>
      <c r="H53" s="100">
        <f t="shared" si="7"/>
        <v>0</v>
      </c>
      <c r="I53" s="100">
        <f t="shared" si="8"/>
        <v>0</v>
      </c>
      <c r="J53" s="100">
        <f t="shared" si="9"/>
        <v>0</v>
      </c>
      <c r="K53" s="100">
        <f t="shared" si="10"/>
        <v>0</v>
      </c>
      <c r="L53" s="362">
        <f t="shared" si="11"/>
        <v>0</v>
      </c>
    </row>
    <row r="54" spans="1:12" ht="12.75">
      <c r="A54" s="98">
        <v>660</v>
      </c>
      <c r="B54" s="283">
        <f t="shared" si="2"/>
        <v>6.479887325587669</v>
      </c>
      <c r="C54" s="100">
        <f t="shared" si="3"/>
        <v>0</v>
      </c>
      <c r="D54" s="100">
        <f t="shared" si="4"/>
        <v>0</v>
      </c>
      <c r="E54" s="100">
        <f t="shared" si="5"/>
        <v>0</v>
      </c>
      <c r="F54" s="100">
        <f t="shared" si="6"/>
        <v>0</v>
      </c>
      <c r="G54" s="100">
        <f t="shared" si="1"/>
        <v>0</v>
      </c>
      <c r="H54" s="100">
        <f t="shared" si="7"/>
        <v>0</v>
      </c>
      <c r="I54" s="100">
        <f t="shared" si="8"/>
        <v>0</v>
      </c>
      <c r="J54" s="100">
        <f t="shared" si="9"/>
        <v>0</v>
      </c>
      <c r="K54" s="100">
        <f t="shared" si="10"/>
        <v>0</v>
      </c>
      <c r="L54" s="362">
        <f t="shared" si="11"/>
        <v>0</v>
      </c>
    </row>
    <row r="55" spans="1:12" ht="12.75">
      <c r="A55" s="98">
        <v>690</v>
      </c>
      <c r="B55" s="283">
        <f t="shared" si="2"/>
        <v>6.276338422276686</v>
      </c>
      <c r="C55" s="100">
        <f t="shared" si="3"/>
        <v>0</v>
      </c>
      <c r="D55" s="100">
        <f t="shared" si="4"/>
        <v>0</v>
      </c>
      <c r="E55" s="100">
        <f t="shared" si="5"/>
        <v>0</v>
      </c>
      <c r="F55" s="100">
        <f t="shared" si="6"/>
        <v>0</v>
      </c>
      <c r="G55" s="100">
        <f t="shared" si="1"/>
        <v>0</v>
      </c>
      <c r="H55" s="100">
        <f t="shared" si="7"/>
        <v>0</v>
      </c>
      <c r="I55" s="100">
        <f t="shared" si="8"/>
        <v>0</v>
      </c>
      <c r="J55" s="100">
        <f t="shared" si="9"/>
        <v>0</v>
      </c>
      <c r="K55" s="100">
        <f t="shared" si="10"/>
        <v>0</v>
      </c>
      <c r="L55" s="362">
        <f t="shared" si="11"/>
        <v>0</v>
      </c>
    </row>
    <row r="56" spans="1:12" ht="13.5" thickBot="1">
      <c r="A56" s="101">
        <v>720</v>
      </c>
      <c r="B56" s="284">
        <f t="shared" si="2"/>
        <v>6.0874480440128105</v>
      </c>
      <c r="C56" s="102">
        <f t="shared" si="3"/>
        <v>0</v>
      </c>
      <c r="D56" s="102">
        <f t="shared" si="4"/>
        <v>0</v>
      </c>
      <c r="E56" s="102">
        <f t="shared" si="5"/>
        <v>0</v>
      </c>
      <c r="F56" s="102">
        <f t="shared" si="6"/>
        <v>0</v>
      </c>
      <c r="G56" s="102">
        <f t="shared" si="1"/>
        <v>0</v>
      </c>
      <c r="H56" s="102">
        <f t="shared" si="7"/>
        <v>0</v>
      </c>
      <c r="I56" s="102">
        <f t="shared" si="8"/>
        <v>0</v>
      </c>
      <c r="J56" s="102">
        <f t="shared" si="9"/>
        <v>0</v>
      </c>
      <c r="K56" s="102">
        <f t="shared" si="10"/>
        <v>0</v>
      </c>
      <c r="L56" s="362">
        <f t="shared" si="11"/>
        <v>0</v>
      </c>
    </row>
    <row r="57" ht="13.5" thickTop="1"/>
  </sheetData>
  <sheetProtection password="CA73" sheet="1" objects="1" scenarios="1" selectLockedCells="1"/>
  <mergeCells count="22">
    <mergeCell ref="L16:L18"/>
    <mergeCell ref="B16:B19"/>
    <mergeCell ref="A16:A19"/>
    <mergeCell ref="A1:H1"/>
    <mergeCell ref="C3:C5"/>
    <mergeCell ref="D3:D5"/>
    <mergeCell ref="E3:E5"/>
    <mergeCell ref="F16:F18"/>
    <mergeCell ref="G16:G18"/>
    <mergeCell ref="F3:F5"/>
    <mergeCell ref="G3:G5"/>
    <mergeCell ref="C16:C18"/>
    <mergeCell ref="D16:D18"/>
    <mergeCell ref="E16:E18"/>
    <mergeCell ref="H3:H5"/>
    <mergeCell ref="H16:H18"/>
    <mergeCell ref="I3:I5"/>
    <mergeCell ref="J3:J5"/>
    <mergeCell ref="K3:K5"/>
    <mergeCell ref="I16:I18"/>
    <mergeCell ref="J16:J18"/>
    <mergeCell ref="K16:K18"/>
  </mergeCells>
  <printOptions/>
  <pageMargins left="0.75" right="0.75" top="1" bottom="1" header="0.4921259845" footer="0.4921259845"/>
  <pageSetup fitToHeight="1" fitToWidth="1"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Utilisation personnelle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Hélène Gagnon</dc:creator>
  <cp:keywords/>
  <dc:description/>
  <cp:lastModifiedBy>Diego Robayo</cp:lastModifiedBy>
  <cp:lastPrinted>2011-02-10T13:02:26Z</cp:lastPrinted>
  <dcterms:created xsi:type="dcterms:W3CDTF">2002-12-01T19:21:12Z</dcterms:created>
  <dcterms:modified xsi:type="dcterms:W3CDTF">2011-02-10T13:02:44Z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