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95" windowHeight="6630" activeTab="0"/>
  </bookViews>
  <sheets>
    <sheet name="Sommaire" sheetId="1" r:id="rId1"/>
    <sheet name="Arrondissement (Excel)" sheetId="2" r:id="rId2"/>
  </sheets>
  <definedNames>
    <definedName name="_xlnm._FilterDatabase" localSheetId="1" hidden="1">'Arrondissement (Excel)'!$A$10:$H$253</definedName>
    <definedName name="_xlnm.Print_Titles" localSheetId="1">'Arrondissement (Excel)'!$2:$10</definedName>
    <definedName name="_xlnm.Print_Area" localSheetId="1">'Arrondissement (Excel)'!$A$11:$J$255</definedName>
    <definedName name="_xlnm.Print_Area" localSheetId="0">'Sommaire'!$A$1:$D$27</definedName>
  </definedNames>
  <calcPr fullCalcOnLoad="1"/>
</workbook>
</file>

<file path=xl/sharedStrings.xml><?xml version="1.0" encoding="utf-8"?>
<sst xmlns="http://schemas.openxmlformats.org/spreadsheetml/2006/main" count="1518" uniqueCount="531">
  <si>
    <t>Travaux de menuiserie à la Maison Antoine-Beaudry - facture ENC-6166</t>
  </si>
  <si>
    <t>1358175</t>
  </si>
  <si>
    <t>11-JUIL.-2019</t>
  </si>
  <si>
    <t>Appels de service pour travaux au 3535, 36e Avenue et au 1210, boul St-Jean-Baptiste.</t>
  </si>
  <si>
    <t>Appel de service pour travaux au 1210, boul. St-Jean-Baptiste. Facture n° ENC-6259.</t>
  </si>
  <si>
    <t>Appel de service pour travaux au 3535, 36e Avenue. Facture n° ENC-6258.</t>
  </si>
  <si>
    <t>1361079</t>
  </si>
  <si>
    <t>2194058001 - Ajout d'une estrade afin de rehausser les bancs de la glace #2 à l'aréna Rodrigue-Gilbert - RP-IMM18-0763-07.</t>
  </si>
  <si>
    <t>2194058001 - Ajout d'une estrade afin de rehausser les bancs de la glace #2 à l'aréna Rodrigue-Gilbert - RP-IMM18-0763-07. CONTINGENCES.</t>
  </si>
  <si>
    <t>Gestion install. - Arénas et patinoires</t>
  </si>
  <si>
    <t>Total CONSTRUCTION ENCORE LTEE</t>
  </si>
  <si>
    <t>CONSTRUCTION ET PAVAGE PORTNEUF INC.</t>
  </si>
  <si>
    <t>1340780</t>
  </si>
  <si>
    <t>11-NOV. -2019</t>
  </si>
  <si>
    <t>Bon de commande ouvert 2019 pour l'achat d'asphalte chaude / du 16 avril au 30 novembre 2019</t>
  </si>
  <si>
    <t>Bon de commande ouvert 2019 pour l'achat d'asphalte chaude / Portion Voirie 30%</t>
  </si>
  <si>
    <t>Total CONSTRUCTION ET PAVAGE PORTNEUF INC.</t>
  </si>
  <si>
    <t>19-AOÛT -2019</t>
  </si>
  <si>
    <t>21-FÉVR.-2019</t>
  </si>
  <si>
    <t>Déblaiement et chargement de la neige</t>
  </si>
  <si>
    <t>04-FÉVR.-2019</t>
  </si>
  <si>
    <t>10-JUIN -2019</t>
  </si>
  <si>
    <t>27-JUIN -2019</t>
  </si>
  <si>
    <t>23-JUIL.-2019</t>
  </si>
  <si>
    <t xml:space="preserve">Date d'approbation </t>
  </si>
  <si>
    <t xml:space="preserve">Direction </t>
  </si>
  <si>
    <t>Montant taxes incluses</t>
  </si>
  <si>
    <t>Services professionnels en ingénierie - Montant additionnel  pour plans et devis pour soumission, pour support pendant l'appel d¿offres et pour l¿accompagnement pendant la construction - projet d'aménagement de la plage de l'Est - lot 2.</t>
  </si>
  <si>
    <t>Services professionnels en ingénierie - Montant additionnel  pour plans et devis pour soumission, pour support pendant l'appel d'offres et pour l'accompagnement pendant la construction - projet d'aménagement de la plage de l'Est - lot 2.</t>
  </si>
  <si>
    <t>LISTE DES CONTRATS OU ACHATS COMPORTANT UNE DÉPENSE DE PLUS DE 2 000 $OCTROYÉS À UN MÊME COCONTRACTANT</t>
  </si>
  <si>
    <t>LORSQUE L'ENSEMBLE DE CES CONTRATS OU ACHATS COMPORTE UNE DÉPENSE QUI DÉPASSE  25 000 $</t>
  </si>
  <si>
    <t>(autres que ceux présentés au conseil d'arrondissement)</t>
  </si>
  <si>
    <t>Source: SIMON</t>
  </si>
  <si>
    <t>ARRONDISSEMENT RIVIÈRE-DES-PRAIRIES-POINTE-AUX-TREMBLES</t>
  </si>
  <si>
    <t>Du 1er janvier 2019 au 31 décembre 2019</t>
  </si>
  <si>
    <t>Direction</t>
  </si>
  <si>
    <t>Montant
taxes incluses</t>
  </si>
  <si>
    <t>Direction d'arrondissement</t>
  </si>
  <si>
    <t>Pont de remplacement sans barreaux et installation / tel que confirmation de prix 30634.2</t>
  </si>
  <si>
    <t>Pont de remplacement sans barreaux et installation au Parc Gérard-Vaillancourt / tel que confirmation de prix 30634.2</t>
  </si>
  <si>
    <t>Installation</t>
  </si>
  <si>
    <t>1333662</t>
  </si>
  <si>
    <t>Câble de remplacement complet Neptune et installation pour le Parc Armand-Bombardier / tel que confirmation 31405</t>
  </si>
  <si>
    <t>Câble de remplacement complet Neptune pour le Parc Armand-Bombardier / tel que confirmation 31405</t>
  </si>
  <si>
    <t>Frais d'installation</t>
  </si>
  <si>
    <t>1358936</t>
  </si>
  <si>
    <t>Fontaine à boire double option 1 de la soumission 32501</t>
  </si>
  <si>
    <t>1379391</t>
  </si>
  <si>
    <t>Barrière de protection avec télescope incluant quincaillerie pour le Parc Albéric-Bourgeois / Tel que soumission 32827</t>
  </si>
  <si>
    <t>Total TESSIER RECREO-PARC INC.</t>
  </si>
  <si>
    <t>THE CANADIAN TRAFFIC NETWORK ULC</t>
  </si>
  <si>
    <t>1333943</t>
  </si>
  <si>
    <t>15-MARS -2019</t>
  </si>
  <si>
    <t>Placement média (radio) - campagne promotionnelle de l'arrondissement RDP-PAT - semaines du 8, 15 et 22 avril 2019 (53 messages/sem.).</t>
  </si>
  <si>
    <t>1367332</t>
  </si>
  <si>
    <t>Campagne promotionnelle RDP-PAT Plus -  automne 2019</t>
  </si>
  <si>
    <t>Campagne promotionnelle RDP-PAT Plus -  automne 2019- semaine du 23 septembre 2019 (46 messages/sem)</t>
  </si>
  <si>
    <t>Total THE CANADIAN TRAFFIC NETWORK ULC</t>
  </si>
  <si>
    <t>Y'A QUELQU'UN L'AUT'BORD DU MUR INC.</t>
  </si>
  <si>
    <t>1362961</t>
  </si>
  <si>
    <t>Convention de services professionnels pour réaliser des services de repérage et d'enlèvement de graffitis ainsi que des ateliers de prévention et de sensibilisation</t>
  </si>
  <si>
    <t>Total Y'A QUELQU'UN L'AUT'BORD DU MUR INC.</t>
  </si>
  <si>
    <t>Total</t>
  </si>
  <si>
    <t>26-JUIN -2019</t>
  </si>
  <si>
    <t>RECYCLAGE NOTRE-DAME INC.</t>
  </si>
  <si>
    <t>1261100</t>
  </si>
  <si>
    <t>Bon de commande ouvert 2018 pour la disposition de la terre / voirie et aqueduc / entente valide jusqu'au 31 décembre 2018</t>
  </si>
  <si>
    <t>Bon de commande ouvert pour disposition de la terre / portion voirie (11%)</t>
  </si>
  <si>
    <t>Total RECYCLAGE NOTRE-DAME INC.</t>
  </si>
  <si>
    <t>15-OCT. -2019</t>
  </si>
  <si>
    <t>06-SEPT.-2019</t>
  </si>
  <si>
    <t>SIGNALISATION 10-10</t>
  </si>
  <si>
    <t>1355644</t>
  </si>
  <si>
    <t>Fermeture de rue, mobilisation, démobilisation, planches de sécurisation de site pour les événements publics 2019</t>
  </si>
  <si>
    <t>Projet de signalisation: pour tous à vélo: planche de signalisation, avis des rues fermées, installation des défenses de stationner, détour de la signalisation, fermeture, location des T-Mills, livraison et ramasser, remorquage et ouverture</t>
  </si>
  <si>
    <t>Tous au spectacle: planche de signalisation, avis rues fermés, instal. des défenses stationner, détour de signalisation, fermer rue, entrave, remorquage, fermeture, loc blocs et installe et ramasser, loc T-Mills livre et ramasser, ouverture</t>
  </si>
  <si>
    <t>Fermeture de rue pour magie d'automne le 26 octobre (facture FM-1010-101103)</t>
  </si>
  <si>
    <t>Place du Village: Faire une planche de signalisation seulement selon demande</t>
  </si>
  <si>
    <t>Fête et feux Maria-Auxiliatrice: Faire planche signalisation, avis rues fermées, installation, détour et la signalisation, les défenses de stationner, remorquage, loc. des T-Mills livre et ramasser, fermeture des rues, ouverture et ramasser</t>
  </si>
  <si>
    <t>Total SIGNALISATION 10-10</t>
  </si>
  <si>
    <t>SNC-LAVALIN INC</t>
  </si>
  <si>
    <t>1374112</t>
  </si>
  <si>
    <t>PRO-PARC19-22 - Plage de l'Est - lot 2 - Services professionnels pour la gestion et la surveillance des travaux effectués en 2019</t>
  </si>
  <si>
    <t>Total SNC-LAVALIN INC</t>
  </si>
  <si>
    <t>SOCIETE RESSOURCES-LOISIRS DE POINTE-AUX-TREMBLES</t>
  </si>
  <si>
    <t>1319596</t>
  </si>
  <si>
    <t>Bon de commande ouvert pour frais de réception et d'accueil - 2019.</t>
  </si>
  <si>
    <t>1320045</t>
  </si>
  <si>
    <t>Convention de service avec un organisme sans but lucratif pour fournir le personnel et l'encadrement requis pour la réalisation d'activités extérieurs dans les parcs- Zone active du 18 janvier au 23 février 2019</t>
  </si>
  <si>
    <t>Convention de service avec un organisme sans but lucratif pour fournir le personnel et l'encadrement requis pour la réalisation d'activités dans les parcs St-Jean Baptiste et Daniel-Johnson- Zone active du 18 janvier au 23 février 2019</t>
  </si>
  <si>
    <t>1355160</t>
  </si>
  <si>
    <t>Convention de services professionnels pour fournir et encadrer le personnel requis afin d'assurer la réalisation d'une programmation d'activités de loisirs du 2 juillet au 16 août 2019</t>
  </si>
  <si>
    <t>Convention de services professionnels pour fournir et encadrer le personnel requis afin d'assurer la réalisation d'une programmation d'activités de loisirs du 2 juillet au 16 août 2019 au parc St-Jean Baptiste et Richelieu</t>
  </si>
  <si>
    <t>1355178</t>
  </si>
  <si>
    <t>Convention de services professionnels pour la réalisation d'une programmation d'activités de loisirs pour les citoyens dans les parcs de l'arr. RDP-PAT du 23 juin au 17 août 2019</t>
  </si>
  <si>
    <t>Conv. de services pro pour la réalisation d'une programmation d'activités de loisirs pour les citoyens dans le parc St-Jean-Baptiste, de l'ESPAT, Pierre-Payet, St-Georges et à la place du Village de PAT du 23 juin au 17 août 2019</t>
  </si>
  <si>
    <t>1359214</t>
  </si>
  <si>
    <t>Employés de contrôle du stationnement du Centre Roussin de juin à septembre 2019 - NAVETTES FLUVIALES.</t>
  </si>
  <si>
    <t>Employés de contrôle du stationnement du Centre Roussin du 1er au 30 septembre 2019 - NAVETTES FLUVIALES. Facture n° 8100.</t>
  </si>
  <si>
    <t>Employés de contrôle du stationnement du Centre Roussin du 17 au 30 juin 2019 - NAVETTES FLUVIALES. Facture n° 7993.</t>
  </si>
  <si>
    <t>Employés de contrôle du stationnement du Centre Roussin du 1er au 31 août 2019 - NAVETTES FLUVIALES. Facture n° 8057.</t>
  </si>
  <si>
    <t>Employés de contrôle du stationnement du Centre Roussin du 1er au 30 juillet 2019 - NAVETTES FLUVIALES. Facture n° 8021.</t>
  </si>
  <si>
    <t>1364527</t>
  </si>
  <si>
    <t>Convention Service Professionnel : Mise en enveloppe des publicités des organismes de sport et loisir - Dossier Enveloppe du loisir -Du 19 au 21 août 2019.</t>
  </si>
  <si>
    <t>Total SOCIETE RESSOURCES-LOISIRS DE POINTE-AUX-TREMBLES</t>
  </si>
  <si>
    <t>TEKNION ROY ET BRETON INC.</t>
  </si>
  <si>
    <t>1334230</t>
  </si>
  <si>
    <t>Tables rectangulaire pour espace collaboratif</t>
  </si>
  <si>
    <t>Table rectangulaire à plateau basculant, pied en C, élancé, 30po prof. x 60po larg</t>
  </si>
  <si>
    <t>1347476</t>
  </si>
  <si>
    <t>Octroi d'un contrat gré à gré pour l'achat de mobilier pour  réaménagement des bureaux des contremaîtres / Soumission KJ-0049_R2</t>
  </si>
  <si>
    <t>Total TEKNION ROY ET BRETON INC.</t>
  </si>
  <si>
    <t>TESSIER RECREO-PARC INC.</t>
  </si>
  <si>
    <t>1319636</t>
  </si>
  <si>
    <t>LES CONSTRUCTIONS ARGOZY INC.</t>
  </si>
  <si>
    <t>1335318</t>
  </si>
  <si>
    <t>Services d¿installation de quais au printemps 2019. RP-PARC19-15 - arr. RDP-PAT.</t>
  </si>
  <si>
    <t>Ajout pour facture n° C-ARG-834. Services d'installation de quais au printemps 2019. RP-PARC19-15 - arr. RDP-PAT.</t>
  </si>
  <si>
    <t>1375209</t>
  </si>
  <si>
    <t>21-OCT. -2019</t>
  </si>
  <si>
    <t>Services d¿enlèvement de quais automne 2019. Parcs Marcel-Léger et Fort-de-Pointe-aux-Trembles ainsi que la rampe de mise à l'eau. RP-PARC19-36.</t>
  </si>
  <si>
    <t>Total LES CONSTRUCTIONS ARGOZY INC.</t>
  </si>
  <si>
    <t>LES  ENTREPRISES DANIEL ROBERT INC.</t>
  </si>
  <si>
    <t>1348893</t>
  </si>
  <si>
    <t>29-MAI  -2019</t>
  </si>
  <si>
    <t>2194281005 - Aménagement d'un stationnement temporaire dans le cadre de la navette fluviale. RP-PARC19-25.</t>
  </si>
  <si>
    <t>1386077</t>
  </si>
  <si>
    <t>10-DÉC. -2019</t>
  </si>
  <si>
    <t>Fourniture et installation de deux bancs balançants au parc du Cheval-Blanc. RP-PARC19-35.</t>
  </si>
  <si>
    <t>Fourniture et installation de deux bancs balançants au parc du Cheval-Blanc. RP-PARC19-35. CONTINGENCES.</t>
  </si>
  <si>
    <t>Total LES  ENTREPRISES DANIEL ROBERT INC.</t>
  </si>
  <si>
    <t>LES EXCAVATIONS DDC</t>
  </si>
  <si>
    <t>1332511</t>
  </si>
  <si>
    <t>Location pelle 180 pour nettoyage de la piste cyclable / facture 011434</t>
  </si>
  <si>
    <t>1383713</t>
  </si>
  <si>
    <t>Location de machinerie avec opérateur et contremaître - projet de la 94e Avenue à RDP.</t>
  </si>
  <si>
    <t>Total LES EXCAVATIONS DDC</t>
  </si>
  <si>
    <t>07-AOÛT -2019</t>
  </si>
  <si>
    <t>LES SERVICES EXP INC.</t>
  </si>
  <si>
    <t>1362997</t>
  </si>
  <si>
    <t>PRO-ING19-19 - Octroi d'un contrat de services professionnels en surveillance de chantier en urgence dans le cadre du contrat RP-ING19-11 - Le Ponceau de la Coulée Grou - Projet MTR-00253722-A0</t>
  </si>
  <si>
    <t>1364745</t>
  </si>
  <si>
    <t>Surveillance de travaux de la 2e couche de pavage - Faubourg Pointe-aux-Prairies, Phase 11. Suite du BC 1092701. PRO-ING19-21.</t>
  </si>
  <si>
    <t>Total LES SERVICES EXP INC.</t>
  </si>
  <si>
    <t>21-AOÛT -2019</t>
  </si>
  <si>
    <t>24-JANV.-2019</t>
  </si>
  <si>
    <t>LOCATION GUAY</t>
  </si>
  <si>
    <t>1368335</t>
  </si>
  <si>
    <t>12-SEPT.-2019</t>
  </si>
  <si>
    <t>Location d'une excavatrice avec opération / contrat 19-HP003</t>
  </si>
  <si>
    <t>Total LOCATION GUAY</t>
  </si>
  <si>
    <t>28-FÉVR.-2019</t>
  </si>
  <si>
    <t>14-JANV.-2019</t>
  </si>
  <si>
    <t>MACHINE DESIGN APPLIQUE</t>
  </si>
  <si>
    <t>1334223</t>
  </si>
  <si>
    <t>Convention de services professionnels pour conception, réalisation, de trois stations additionnelles au projet l'île aux poète par une firme de design</t>
  </si>
  <si>
    <t>1349658</t>
  </si>
  <si>
    <t>Location de mobilier Kermesse pour un événement extérieur</t>
  </si>
  <si>
    <t>Location de 4 bancs publics</t>
  </si>
  <si>
    <t>Vinyle</t>
  </si>
  <si>
    <t>Location de 4 tentes Kermesse</t>
  </si>
  <si>
    <t>Location de 1 hamac</t>
  </si>
  <si>
    <t>Location de 2 arches sur mesure</t>
  </si>
  <si>
    <t>Location de 7 pastilles gazonnées</t>
  </si>
  <si>
    <t>Location de 6 tables-TT2 A</t>
  </si>
  <si>
    <t>Location de 3 canapé-K</t>
  </si>
  <si>
    <t>Location de 2 estrades</t>
  </si>
  <si>
    <t>Location de 15 transat (8 simple, 7 double et 16 tissus)</t>
  </si>
  <si>
    <t>Montage/ démontage-livraison</t>
  </si>
  <si>
    <t>Location de 6 tables piknik</t>
  </si>
  <si>
    <t>1368374</t>
  </si>
  <si>
    <t>RP-PARC19-32 - Services d'installation de 2 blocs en gabion / Tel que soumission 785</t>
  </si>
  <si>
    <t>Total MACHINE DESIGN APPLIQUE</t>
  </si>
  <si>
    <t>METRO MEDIA</t>
  </si>
  <si>
    <t>1318679</t>
  </si>
  <si>
    <t>Bon de commande ouvert pour la période de janvier à décembre 2019 - CHRONIQUES D'ARRONDISSEMENT.</t>
  </si>
  <si>
    <t>Bon de commande ouvert pour la période de janvier à décembre 2019 (26 parutions à 600$/ch) - CHRONIQUES D'ARRONDISSEMENT.</t>
  </si>
  <si>
    <t>1319560</t>
  </si>
  <si>
    <t>Bon de commande ouvert pour la période de janvier à décembre 2019 - PUBLICITÉ PONCTUELLE.</t>
  </si>
  <si>
    <t>1323324</t>
  </si>
  <si>
    <t>Bon de commande ouvert pour l'année 2019 - Divers avis publics - GREFFE.</t>
  </si>
  <si>
    <t>1350525</t>
  </si>
  <si>
    <t>05-JUIN -2019</t>
  </si>
  <si>
    <t>Publication de divers avis publics - GREFFE. Facture n° PG033441.</t>
  </si>
  <si>
    <t>1355950</t>
  </si>
  <si>
    <t>28-JUIN -2019</t>
  </si>
  <si>
    <t>Bon de commande ouvert pour l'année 2019 - juin à décembre - Divers avis publics - GREFFE.</t>
  </si>
  <si>
    <t>1357275</t>
  </si>
  <si>
    <t>08-JUIL.-2019</t>
  </si>
  <si>
    <t>Bon de commande ouvert pour la période de juillet à décembre 2019 - PUBLICITÉ PONCTUELLE.</t>
  </si>
  <si>
    <t>1360181</t>
  </si>
  <si>
    <t>Placement média pour la Vague Estivale. Facture n° 179607.</t>
  </si>
  <si>
    <t>1363302</t>
  </si>
  <si>
    <t>Espaces publicitaires Avenir de l'Est et Informateur pour la journée découverte</t>
  </si>
  <si>
    <t>1364609</t>
  </si>
  <si>
    <t>Placement média pour la Vague Estivale. Facture n° 180280.</t>
  </si>
  <si>
    <t>Total METRO MEDIA</t>
  </si>
  <si>
    <t>MORNEAU SHEPELL LTD.</t>
  </si>
  <si>
    <t>1320525</t>
  </si>
  <si>
    <t>Bon de commande ouvert pour le programme d'aide aux employés (PAE) pour l'année 2019.</t>
  </si>
  <si>
    <t>Bon de commande ouvert pour le programme d'aide aux employés (PAE) pour l'année 2019 - arr. RDP-PAT - SERVICES NON-TAXABLES.</t>
  </si>
  <si>
    <t>Gestion du personnel</t>
  </si>
  <si>
    <t>23-FÉVR.-2019</t>
  </si>
  <si>
    <t>Programme d'aide aux employés - services rendus en décembre 2018. Facture n° 935228.</t>
  </si>
  <si>
    <t>Bon de commande ouvert pour le programme d'aide aux employés (PAE) pour l'année 2019 - arr. RDP-PAT - SERVICES TAXABLES.</t>
  </si>
  <si>
    <t>1343908</t>
  </si>
  <si>
    <t>07-MAI  -2019</t>
  </si>
  <si>
    <t>8 groupes de formation cols bleus: Stratégie pour traiter avec des clients difficiles les 13, 21, 21 et 26 juin 2019</t>
  </si>
  <si>
    <t>Groupes de formation cols bleus: Stratégie pour traiter avec des clients difficiles les 13, 21, 21 et 26 juin 2019</t>
  </si>
  <si>
    <t>Total MORNEAU SHEPELL LTD.</t>
  </si>
  <si>
    <t>MULTI-SURFACES - F. GIGUERE INC</t>
  </si>
  <si>
    <t>1340550</t>
  </si>
  <si>
    <t>Contrat 19-HP002 pour le service d'entretien de l'avant-champs du terrain de balle #1 au Parc Clémentine-de-la-Rousselière</t>
  </si>
  <si>
    <t>11-SEPT.-2019</t>
  </si>
  <si>
    <t>1364911</t>
  </si>
  <si>
    <t>Réfection du terrain de baseball au Parc Clémentine-de-la-Rousselière -Tel que soumission 121</t>
  </si>
  <si>
    <t>Total MULTI-SURFACES - F. GIGUERE INC</t>
  </si>
  <si>
    <t>DENEIGEMENT FONTAINE GADBOIS INC.</t>
  </si>
  <si>
    <t>1333614</t>
  </si>
  <si>
    <t>16-AVR. -2019</t>
  </si>
  <si>
    <t>Bon de commande ouvert 2019 pour la location d'une niveleuse avec opérateur pour les opérations de déneigement dans l'Arrondissement RDP/PAT</t>
  </si>
  <si>
    <t>Ligne supplémentaire pour la location d'une niveleuse avec opérateur pour les opérations de déneigement dans l'Arrondissement RDP/PAT</t>
  </si>
  <si>
    <t>14-MARS -2019</t>
  </si>
  <si>
    <t>1336371</t>
  </si>
  <si>
    <t>Location de 2 camions 4 essieux et d'un 12 roues avec opérateurs pour service de chargement (contrat RDP-104) / facture 18-101</t>
  </si>
  <si>
    <t>Service de 2 appareils 4 essieux avec opérateur / contrat RDP-104</t>
  </si>
  <si>
    <t>Service d'un 12 roues avec opérateur / contrat RDP-104</t>
  </si>
  <si>
    <t>1339073</t>
  </si>
  <si>
    <t>12-AVR. -2019</t>
  </si>
  <si>
    <t>Service de déblaiement le 9 avril 2019 hors entente / Contrats RDP-96 et RDP-97</t>
  </si>
  <si>
    <t>Total DENEIGEMENT FONTAINE GADBOIS INC.</t>
  </si>
  <si>
    <t>E2R INC.</t>
  </si>
  <si>
    <t>1378165</t>
  </si>
  <si>
    <t>Mise à niveau de la piste de BMX  à l'ESPAT. RP-PARC19-38.</t>
  </si>
  <si>
    <t>Total E2R INC.</t>
  </si>
  <si>
    <t>ECO DE LA POINTE-AUX-PRAIRIES</t>
  </si>
  <si>
    <t>1358259</t>
  </si>
  <si>
    <t>Politique en agriculture urbaine- Consultant extérieur</t>
  </si>
  <si>
    <t>Politique en agriculture urbaine - consultant extérieur (Vivre en Ville)</t>
  </si>
  <si>
    <t>1365819</t>
  </si>
  <si>
    <t>27-AOÛT -2019</t>
  </si>
  <si>
    <t>Convention de services professionnels pour fournir les services d'une conseillère horticole pour le programme des jardins communautaires de l'arr. RDP-PAT du 15 avril au 15 nov. 2019</t>
  </si>
  <si>
    <t>Total ECO DE LA POINTE-AUX-PRAIRIES</t>
  </si>
  <si>
    <t>13-NOV. -2019</t>
  </si>
  <si>
    <t>EQUIPE R.D.P.</t>
  </si>
  <si>
    <t>1324117</t>
  </si>
  <si>
    <t>Offre de service d'animation et d'encadrement des activités pour les citoyens dans le cadre de la programmation hivernale de Zone Active dans le parc Don Bosco - Tous les samedis du 19 janvier au 23 février 2019 12h-16h.</t>
  </si>
  <si>
    <t>1358184</t>
  </si>
  <si>
    <t>Convention de services professionnels pour offrir les services d'un intervenant psychosocial pour cinq clubs de vacances de l'arr. RDP/PAT</t>
  </si>
  <si>
    <t>1358195</t>
  </si>
  <si>
    <t>Convention pour fournir le personnel et l'encadrement requis pour la réalisation d'activités extérieures dans les parcs dans le cadre de la programmation d'activités estivale Zone active du 25 juin au 24 août 2019</t>
  </si>
  <si>
    <t>Exploitation des parcs et terrains de jeux</t>
  </si>
  <si>
    <t>1366289</t>
  </si>
  <si>
    <t>29-AOÛT -2019</t>
  </si>
  <si>
    <t>Convention pour soutenir la réalisation des terrasse éphémères à la place publique St-Joseph les 28 juin, 19 juillet, 23 août et 6 septembre et à la place du village les 20 juin, 4 et 26 juillet, 1, 16 et 29 août et 13 septembre 2019</t>
  </si>
  <si>
    <t>1374419</t>
  </si>
  <si>
    <t>07-NOV. -2019</t>
  </si>
  <si>
    <t>Convention de services professionnels pour accueil et encadrement des jeunes fréquentant la bibliothèque de RDP du 8 janvier au 21 juin 2019</t>
  </si>
  <si>
    <t>Annexe- Ajout de 23h par semaine pour accueil et encadrement des jeunes fréquentant la bibliothèque de RDP du 8 janvier au 21 juin 2019</t>
  </si>
  <si>
    <t>16-OCT. -2019</t>
  </si>
  <si>
    <t>1380985</t>
  </si>
  <si>
    <t>Convention de services pour l'organisation pour les adolescents 25 et 26 oct. pour magie d'automne</t>
  </si>
  <si>
    <t>Convention de services pour l'organisation d'un événement pour adolescents le 25 oct. et soutien à l'animation de kiosques lors du grand bal familial le 26 oct.</t>
  </si>
  <si>
    <t>1382540</t>
  </si>
  <si>
    <t>Convention de services pour offrir de l'animation et du soutien à la clientèle adolescente qui fréquente la bibliothèque de RDP</t>
  </si>
  <si>
    <t>Convention de services pour offrir de l'animation et du soutien à la clientèle adolescente qui fréquente la bibliothèque de RDP du 28 août au 20 décembre 2019</t>
  </si>
  <si>
    <t>1388176</t>
  </si>
  <si>
    <t>Convention de services pour la réalisation de Noel au village de RDP le 14 déc à la place publique du parc St-Joseph</t>
  </si>
  <si>
    <t>Total EQUIPE R.D.P.</t>
  </si>
  <si>
    <t>FNX-INNOV INC.</t>
  </si>
  <si>
    <t>1352399</t>
  </si>
  <si>
    <t>11-JUIN -2019</t>
  </si>
  <si>
    <t>Contrôle qualitatif des travaux de la 2e couche de pavage de la phase 11 du Faubourg Pointe-aux-Prairies et des travaux de trottoirs et 2e couche de pavage du prolongement de la rue Forsyth dans l'arr. RDP-PAT. Soumission PRO-ING19-16.</t>
  </si>
  <si>
    <t>Contrôle qualitatif des travaux de la 2e couche de pavage de la phase 11 du Faubourg Pointe-aux-Prairies et des travaux de trottoirs et 2e couche de pavage du prolongement de la rue Forsyth dans l'arr. RDP-PAT. Soumission PRO-ING19-16. PAP.</t>
  </si>
  <si>
    <t>Construction d'infrastructures de voirie</t>
  </si>
  <si>
    <t>Contrôle qualitatif des travaux de la 2e couche de pavage de la phase 11 du Faubourg P.-A.-Prairies et des travaux de trottoirs et 2e couche de pavage du prolongement de la rue Forsyth dans l'arr. RDP-PAT. Soumission PRO-ING19-16. FORSYTH.</t>
  </si>
  <si>
    <t>03-OCT. -2019</t>
  </si>
  <si>
    <t>Ajout - Contrôle qualitatif des travaux de la 2e couche de pavage de la phase 11 du Faubourg P.-A.-Prairies et des travaux de trottoirs et 2e couche de pavage du prolongement de la rue Forsyth dans l'arr. RDP-PAT. FORSYTH.</t>
  </si>
  <si>
    <t>1364362</t>
  </si>
  <si>
    <t>16-AOÛT -2019</t>
  </si>
  <si>
    <t>PRO-ING19-17 - Honoraires professionnels pour la surveillance à résidence des travaux d'infrastructures municipales dans le cadre du prolongement de la rue Forsyth entre Yvette-Brin-D'Amour et la 91e avenue - Entente - Mandat 17-15664-3-030</t>
  </si>
  <si>
    <t>PRO-ING19-17 - Honoraires professionnels pour la surveillance à résidence des travaux d'infrastructures municipales dans le cadre du prolongement de la rue Forsyth entre Yvette-Brin-D'Amour et la 91e avenue -Mandat 17-15664-3-030</t>
  </si>
  <si>
    <t>PRO-ING19-17 - Honoraires professionnels pour la surveillance à résidence des travaux d'infrastructures municipales dans le cadre du prolongement de la rue Forsyth entre Yvette-Brin-D'Amour et la 91e avenue - Mandat 17-15664-3-030</t>
  </si>
  <si>
    <t>1367061</t>
  </si>
  <si>
    <t>08-OCT. -2019</t>
  </si>
  <si>
    <t>PRO-ING19-05 - Honoraires professionnels pour la surveillance à résidence des travaux de construction des tronçons de Pierre-Chasseur et Henri-Gagnon et pose de la 2e couche de pavage sur diverses rues dans l'Arrondissement RDP/PAT</t>
  </si>
  <si>
    <t>Total FNX-INNOV INC.</t>
  </si>
  <si>
    <t>GENIEX INC.</t>
  </si>
  <si>
    <t>1353185</t>
  </si>
  <si>
    <t>14-JUIN -2019</t>
  </si>
  <si>
    <t>Projet de réfection de la structure et de la couverture de l'abri de sel au Clos de PAT / Tel que l'offre de service du 31 mai 2019</t>
  </si>
  <si>
    <t>1353195</t>
  </si>
  <si>
    <t>Projet de réfection de la structure et de la couverture de l'abri de sel au Clos de RDP / Tel que l'offre de service du 31 mai 2019</t>
  </si>
  <si>
    <t>Total GENIEX INC.</t>
  </si>
  <si>
    <t>GIRARD-HEBERT INC.</t>
  </si>
  <si>
    <t>1338600</t>
  </si>
  <si>
    <t>08-AVR. -2019</t>
  </si>
  <si>
    <t>2194281003 - Services professionnels en ingénierie aquatique dans divers parcs de l'arrondissement RDP-PAT. PRO-PARC19-10.</t>
  </si>
  <si>
    <t>2194281003 - Services professionnels en ingénierie aquatique dans divers parcs de l'arrondissement RDP-PAT. PRO-PARC19-10. PARC CLÉMENTINE-DE-LA-ROUSSELIÈRE.</t>
  </si>
  <si>
    <t>2194281003 - Services professionnels en ingénierie aquatique dans divers parcs de l'arrondissement RDP-PAT. PRO-PARC19-10. PARC GÉRARD-PICARD.</t>
  </si>
  <si>
    <t>2194281003 - Services professionnels en ingénierie aquatique dans divers parcs de l'arrondissement RDP-PAT. PRO-PARC19-10. PARC ST-JOSEPH.</t>
  </si>
  <si>
    <t>Total GIRARD-HEBERT INC.</t>
  </si>
  <si>
    <t>20-AOÛT -2019</t>
  </si>
  <si>
    <t>Matériaux secs - collecte et transport</t>
  </si>
  <si>
    <t>30-AOÛT -2019</t>
  </si>
  <si>
    <t>09-AOÛT -2019</t>
  </si>
  <si>
    <t>GROUPE RMA INC.</t>
  </si>
  <si>
    <t>1324656</t>
  </si>
  <si>
    <t>Location d'un chargeur sur roues avec opérateur pour le déglaçage du secteur RDP93 / facture 3088</t>
  </si>
  <si>
    <t>1329532</t>
  </si>
  <si>
    <t>Location d'un chargeur sur roues avec opérateur pour le déglaçage du secteur PAT95 / facture 3090</t>
  </si>
  <si>
    <t>Total GROUPE RMA INC.</t>
  </si>
  <si>
    <t>HF EXPERTS-CONSEILS INC.</t>
  </si>
  <si>
    <t>1332543</t>
  </si>
  <si>
    <t>Services professionnels pour une étude de faisabilité pour le remplacement des chaudières au centre communautaire Roussin. Tel que l'offre de services OS 2019-25.</t>
  </si>
  <si>
    <t>Honoraires supplémentaires pour l'étude de remplacement de la chaudière au gaz - ajout de la chaudière électrique -  HS 2019-025-01</t>
  </si>
  <si>
    <t>08-MARS -2019</t>
  </si>
  <si>
    <t>1347924</t>
  </si>
  <si>
    <t>PRO-IMM19-0889-03 - Offre de service OS 2019-55 - Préparation d'une étude de faisabilité - remplacement de l'unité de ventilation et de déshumidification du Centre aquatique RDP/PAT</t>
  </si>
  <si>
    <t>Total HF EXPERTS-CONSEILS INC.</t>
  </si>
  <si>
    <t>22-MARS -2019</t>
  </si>
  <si>
    <t>IMPRIMERIE SOLISCO INC.</t>
  </si>
  <si>
    <t>1318650</t>
  </si>
  <si>
    <t>08-JANV.-2019</t>
  </si>
  <si>
    <t>15 000 impressions du calendrier culturel Hiver-Printemps 2019. Soumission n° S-1311 L7.</t>
  </si>
  <si>
    <t>Montant supplémentaires pour 2 sorties epson (pour les couverts).</t>
  </si>
  <si>
    <t>1337415</t>
  </si>
  <si>
    <t>Impression programmation estivale 2019 (Vague estivale). Soumission n° S-2913 L20).</t>
  </si>
  <si>
    <t>1351847</t>
  </si>
  <si>
    <t>Impression de 15 000 répertoires des activités de sports et de loisirs 2019-2020. Soumission n° S-9839 L8.</t>
  </si>
  <si>
    <t>Préparation pour distribution dans 14 écoles ± 45 boîtes @ 1,50$/boîte. Soumission n° S-9839 L8.</t>
  </si>
  <si>
    <t>Ajout de 82$ pour paiement de la facture</t>
  </si>
  <si>
    <t>1359023</t>
  </si>
  <si>
    <t>16-JUIL.-2019</t>
  </si>
  <si>
    <t>Impressions calendriers culturel automne 2019</t>
  </si>
  <si>
    <t>Service d'impression de 16 000 calendrier culturel automne 2019 - Soumission S-9869 L11</t>
  </si>
  <si>
    <t>Total IMPRIMERIE SOLISCO INC.</t>
  </si>
  <si>
    <t>JOYAL GROUPE EXPERT CONSEIL INC</t>
  </si>
  <si>
    <t>1342289</t>
  </si>
  <si>
    <t>30-AVR. -2019</t>
  </si>
  <si>
    <t>Stations de recyclage modulo à 3 compartiments de 87 litres - 23 gallons / tel que soumission 386</t>
  </si>
  <si>
    <t>Kits de roues pour station de recyclage modulaire à 3 voies</t>
  </si>
  <si>
    <t>Autres biens - Rénovation urbaine</t>
  </si>
  <si>
    <t>Stations de recyclage modulo à 3 compartiments de 87 litres - 23 gallons - pictogrammes standards inclus</t>
  </si>
  <si>
    <t>Total JOYAL GROUPE EXPERT CONSEIL INC</t>
  </si>
  <si>
    <t>VILLE DE MONTRÉAL  Arrondissement (Excel)  SIMON.BC-510- plus de 2 000.DIS    Date d'approbation des eng. début: '01-JANV.-2019', Date d'approbation des eng. fin: '31-DÉC. -2019', Centre de responsabilité parent: 'B91024', Organisation d'inventaire: 'I99'</t>
  </si>
  <si>
    <t>Nom du fournisseur</t>
  </si>
  <si>
    <t># Bon de commande</t>
  </si>
  <si>
    <t>Description bon de commande</t>
  </si>
  <si>
    <t>Description ligne bon de commande</t>
  </si>
  <si>
    <t>Activité ou Cat actif</t>
  </si>
  <si>
    <t>Montant Engagement</t>
  </si>
  <si>
    <t>Montant avant taxes</t>
  </si>
  <si>
    <t>23-AOÛT -2019</t>
  </si>
  <si>
    <t>Travaux publics</t>
  </si>
  <si>
    <t>Transport - Dir. et admin. - À répartir</t>
  </si>
  <si>
    <t>Direction - Rivière-des-Prairies - Pointe-aux-Trembles</t>
  </si>
  <si>
    <t>Administration, finances et approvisionnement</t>
  </si>
  <si>
    <t>Services administratifs et greffe</t>
  </si>
  <si>
    <t>Greffe</t>
  </si>
  <si>
    <t>15-JANV.-2019</t>
  </si>
  <si>
    <t>17-JUIN -2019</t>
  </si>
  <si>
    <t>Culture, sports, loisirs et développement social</t>
  </si>
  <si>
    <t>Centres communautaires - Activités culturelles</t>
  </si>
  <si>
    <t>25-NOV. -2019</t>
  </si>
  <si>
    <t>Act. récréatives - Soutien tech. et fonct. - À répartir</t>
  </si>
  <si>
    <t>Frais de transport</t>
  </si>
  <si>
    <t>Musées et centres d'exposition</t>
  </si>
  <si>
    <t>24-MAI  -2019</t>
  </si>
  <si>
    <t>31-MAI  -2019</t>
  </si>
  <si>
    <t>Entretien et aménag. des parcs et terrains de jeux</t>
  </si>
  <si>
    <t>ANIMATION RICHARD LACROIX</t>
  </si>
  <si>
    <t>1342132</t>
  </si>
  <si>
    <t>01-MAI  -2019</t>
  </si>
  <si>
    <t>Convention de services professionnels pour assurer l'anmation culturelle sur la place du Village de PAT par le biais de prestations artistiques et amuseurs publics du 29 juin au 21 septembre 2019</t>
  </si>
  <si>
    <t>1349621</t>
  </si>
  <si>
    <t>Convention spectacle- Offre de maquillage artistique pour tous au spectacle</t>
  </si>
  <si>
    <t>Convention spectacle- Offre de maquillage artistique pour tous au spectacle le 15 juin 2019</t>
  </si>
  <si>
    <t>Act. culturelles - Dir. et adm. - À répartir</t>
  </si>
  <si>
    <t>1353505</t>
  </si>
  <si>
    <t>Assurer l'animation de 4 stations dans le cadre de l'événement Tous à vélo ainsi qu'à performer et coordonner la parade menant à l'événement Tous au spectacle samedi le 15 juin 2019 / Facture 2287</t>
  </si>
  <si>
    <t>1361009</t>
  </si>
  <si>
    <t>26-JUIL.-2019</t>
  </si>
  <si>
    <t>Convention de services professionnels pour animer le parc Marcel Léger le 22 juillet 2019</t>
  </si>
  <si>
    <t>Total ANIMATION RICHARD LACROIX</t>
  </si>
  <si>
    <t>AQUAM SPECIALISTE AQUATIQUE INC.</t>
  </si>
  <si>
    <t>1340713</t>
  </si>
  <si>
    <t>18-AVR. -2019</t>
  </si>
  <si>
    <t>Équipements pour piscine</t>
  </si>
  <si>
    <t>Crochet de sauvetage</t>
  </si>
  <si>
    <t>Calmars plongeurs (ensemble de 3)</t>
  </si>
  <si>
    <t>Support de rangement pour vestes</t>
  </si>
  <si>
    <t>Seaux</t>
  </si>
  <si>
    <t>VFI enfant - 30 à 60 lbs (vert)</t>
  </si>
  <si>
    <t>Seaux montres amusants (ensemble de 3)</t>
  </si>
  <si>
    <t>Parasol vinyle 78 po rouge/blanc</t>
  </si>
  <si>
    <t>Anneaux nervurés lestés- vert</t>
  </si>
  <si>
    <t>Perche isolé (jaune) 3.6M</t>
  </si>
  <si>
    <t>Écumoires profonde</t>
  </si>
  <si>
    <t>VFI XXL-XXXL</t>
  </si>
  <si>
    <t>VFI enfant - 30 à 60 lbs (bleu)</t>
  </si>
  <si>
    <t>VFI S-M</t>
  </si>
  <si>
    <t>Thermomètre 25cm</t>
  </si>
  <si>
    <t>Anneaux nervurés lestés- rouge</t>
  </si>
  <si>
    <t>Copains de bain</t>
  </si>
  <si>
    <t>Crochet en plastique pour tuyaux</t>
  </si>
  <si>
    <t>Gros bateaux</t>
  </si>
  <si>
    <t>Petits animaux aquafun</t>
  </si>
  <si>
    <t>Anneaux nervurés lestés- bleu</t>
  </si>
  <si>
    <t>VFI L-XL</t>
  </si>
  <si>
    <t>Marche à angle 20po</t>
  </si>
  <si>
    <t>Anneaux nervurés lestés- jaune</t>
  </si>
  <si>
    <t>Arrosoirs</t>
  </si>
  <si>
    <t>Parasol en vinyle 78po (bleu)</t>
  </si>
  <si>
    <t>Boyau de vacuum 1½po x 50pi</t>
  </si>
  <si>
    <t>1359348</t>
  </si>
  <si>
    <t>17-JUIL.-2019</t>
  </si>
  <si>
    <t>Items divers pour la piscine Hans Seley / Tel que soumission 58973</t>
  </si>
  <si>
    <t>Gestion install. - Piscines, plages et ports de plaisance</t>
  </si>
  <si>
    <t>1368967</t>
  </si>
  <si>
    <t>16-SEPT.-2019</t>
  </si>
  <si>
    <t>Tremplin</t>
  </si>
  <si>
    <t>12-NOV. -2019</t>
  </si>
  <si>
    <t>Hinge complete W/alum bolt nuts</t>
  </si>
  <si>
    <t>Installation d'équipement</t>
  </si>
  <si>
    <t>Tremplin maxiplex B 16pi</t>
  </si>
  <si>
    <t>1382452</t>
  </si>
  <si>
    <t>Articles pour piscine Hans-Selye</t>
  </si>
  <si>
    <t>Arrosoir</t>
  </si>
  <si>
    <t>Palmes junior vert/jaune 8-11</t>
  </si>
  <si>
    <t>CAsse-tête flot. animaux (12)</t>
  </si>
  <si>
    <t>Palmes caoutchou jaune/rouge 3-5</t>
  </si>
  <si>
    <t>Palmes caoutchou jaune/orange 14-15</t>
  </si>
  <si>
    <t>Petit canard</t>
  </si>
  <si>
    <t>Chaise roulante inoxidable 20"</t>
  </si>
  <si>
    <t>Ballon WP mikasa 5008- gr2jr</t>
  </si>
  <si>
    <t>Pull-buoy bleu (16cm)</t>
  </si>
  <si>
    <t>Palmes caoutchou jaune/orange 1-3</t>
  </si>
  <si>
    <t>Mannequin bébé prestan SS RCR</t>
  </si>
  <si>
    <t>Crochet pour planche dorsale peint argent</t>
  </si>
  <si>
    <t>Ceinture à la taille (P)</t>
  </si>
  <si>
    <t>Palmes caoutchou jaune/bleu 7-9</t>
  </si>
  <si>
    <t>Ceinture à la taille (TP)</t>
  </si>
  <si>
    <t>Haltère en mousse (paire) jaune</t>
  </si>
  <si>
    <t>Dé en mousse 15cm (paire)</t>
  </si>
  <si>
    <t>Mini pull-buoy orange</t>
  </si>
  <si>
    <t>Palmes caoutchou jaune/gris 9-11</t>
  </si>
  <si>
    <t>Actar 911 adulte (5)</t>
  </si>
  <si>
    <t>Brique (24)</t>
  </si>
  <si>
    <t>Ballon soft touch de 23 cm</t>
  </si>
  <si>
    <t>enrouleur de cable de luxe</t>
  </si>
  <si>
    <t>Haltère en mousse (paire) bleu</t>
  </si>
  <si>
    <t>Palmes caoutchou jaune/vert 5-7</t>
  </si>
  <si>
    <t>Ballon dorsal pieuvre bleu</t>
  </si>
  <si>
    <t>Palmes junior bleu/rouge 11-13</t>
  </si>
  <si>
    <t>Planche natation flexible rouge</t>
  </si>
  <si>
    <t>Bouée tube moulée</t>
  </si>
  <si>
    <t>Cadran portatif à batterie</t>
  </si>
  <si>
    <t>Support pour ceinture de jogging</t>
  </si>
  <si>
    <t>Palmes caoutchou jaune/noir 11-13</t>
  </si>
  <si>
    <t>Serpent de mer de luxe</t>
  </si>
  <si>
    <t>Matelas 6.5 avec trou</t>
  </si>
  <si>
    <t>Total AQUAM SPECIALISTE AQUATIQUE INC.</t>
  </si>
  <si>
    <t>11-JANV.-2019</t>
  </si>
  <si>
    <t>05-NOV. -2019</t>
  </si>
  <si>
    <t>28-NOV. -2019</t>
  </si>
  <si>
    <t>Rel. avec les citoyens et communications</t>
  </si>
  <si>
    <t>Loisirs et culture - Dir., adm. et soutien - À répartir</t>
  </si>
  <si>
    <t>05-JUIL.-2019</t>
  </si>
  <si>
    <t>29-NOV. -2019</t>
  </si>
  <si>
    <t>04-JUIN -2019</t>
  </si>
  <si>
    <t>AXIA SERVICES</t>
  </si>
  <si>
    <t>1261381</t>
  </si>
  <si>
    <t>16-JANV.-2019</t>
  </si>
  <si>
    <t>Convention de services du 12 février 2018 au 30 avril 2019 pour effectuer le montage et démontage des tables et chaises au centre récréatif RDP</t>
  </si>
  <si>
    <t>Convention de services du 1er janvier au 30 avril 2019 pour effectuer le montage et démontage des tables et chaises lors des periodes d'activités tenue par 3 ass. d'âge d'or au centre récréatif RDP</t>
  </si>
  <si>
    <t>Exploitation  des centres commun. - Act.récréatives</t>
  </si>
  <si>
    <t>1309552</t>
  </si>
  <si>
    <t>27-FÉVR.-2019</t>
  </si>
  <si>
    <t>Contrat de service pour ouverture, fermeture et surveillance de chalets et roulottes dans les parcs de l'Arrondissement  RDP/PAT - Contrat 18-HP003</t>
  </si>
  <si>
    <t>Contrat de service pour ouverture, fermeture et surveillance de chalets et roulottes dans les parcs de l'Arrondissement  RDP/PAT - Contrat 18-HP003 / Portion 2019</t>
  </si>
  <si>
    <t>Planification et gestion des parcs et espaces verts</t>
  </si>
  <si>
    <t>1319588</t>
  </si>
  <si>
    <t>17-DÉC. -2019</t>
  </si>
  <si>
    <t>Convention de service professionnels pour effectuer l'entretien ménager de la maison Beaudry, du vieux moulin de PAT et de son pavillon d'accueil</t>
  </si>
  <si>
    <t>1343539</t>
  </si>
  <si>
    <t>06-MAI  -2019</t>
  </si>
  <si>
    <t>Convention de services pour assurer le service d'agent de sécurité à la bibliothèque de RDP</t>
  </si>
  <si>
    <t>Convention de service pour assurer le service d'agent de sécurité à la bibliothèque de RDP du 7 janvier au 21 juin 2019.</t>
  </si>
  <si>
    <t>Bibliothèques</t>
  </si>
  <si>
    <t>1343729</t>
  </si>
  <si>
    <t>Octroi de contrat pour effectuer le montage et le démontage du mobilier (chaises et tables) requis lors des activités tenues par trois organismes d'âge d'or dans la salle polyvalente du centre récréatif de RDP du 1e mai 2019 au 31 déc. 2019</t>
  </si>
  <si>
    <t>1371913</t>
  </si>
  <si>
    <t>02-OCT. -2019</t>
  </si>
  <si>
    <t>Convention de services professionnels pour la surveillance à la bibliothèque de RDP</t>
  </si>
  <si>
    <t>Convention de services professionnels pour assurer le service d'agent de sécurité à la bibliothèque de RDP du 2 septembre au 20 décembre 2019</t>
  </si>
  <si>
    <t>Total AXIA SERVICES</t>
  </si>
  <si>
    <t>AXOR EXPERTS-CONSEILS INC.</t>
  </si>
  <si>
    <t>1366679</t>
  </si>
  <si>
    <t>03-SEPT.-2019</t>
  </si>
  <si>
    <t>Services professionnels en ingénierie pour l'acquisition des données et avant-projet dans le cadre de la reconstruction d'un ponceau au Parc Armand-Bombardier / Mandat 16-15643-3-055 / PRO-PARC19-15</t>
  </si>
  <si>
    <t>1369789</t>
  </si>
  <si>
    <t>21-SEPT.-2019</t>
  </si>
  <si>
    <t>Total AXOR EXPERTS-CONSEILS INC.</t>
  </si>
  <si>
    <t>12-JUIL.-2019</t>
  </si>
  <si>
    <t>23-AVR. -2019</t>
  </si>
  <si>
    <t>10-JANV.-2019</t>
  </si>
  <si>
    <t>02-AVR. -2019</t>
  </si>
  <si>
    <t>Autres - Activités récréatives</t>
  </si>
  <si>
    <t>09-DÉC. -2019</t>
  </si>
  <si>
    <t>18-DÉC. -2019</t>
  </si>
  <si>
    <t>Développement du territoire et études techniques</t>
  </si>
  <si>
    <t>Amén., urb. et dével. - Dir.adm. et soutien - À répartir</t>
  </si>
  <si>
    <t>22-MAI  -2019</t>
  </si>
  <si>
    <t>Entretien et réfection des chaussées et trottoirs</t>
  </si>
  <si>
    <t>18-MARS -2019</t>
  </si>
  <si>
    <t>18-NOV. -2019</t>
  </si>
  <si>
    <t>01-AVR. -2019</t>
  </si>
  <si>
    <t>CONSTRUCTION ENCORE LTEE</t>
  </si>
  <si>
    <t>1342768</t>
  </si>
  <si>
    <t>SOLMATECH INC.</t>
  </si>
  <si>
    <t>1290490</t>
  </si>
  <si>
    <t>1344993</t>
  </si>
  <si>
    <t>1365821</t>
  </si>
  <si>
    <t>1386256</t>
  </si>
  <si>
    <t>10-MAI  -2019</t>
  </si>
  <si>
    <t>Dépense supplémentaire - Contrôle qualitatif des travaux de surface du prolongement de la rue Fernand Gauthier dans le cadre du projet résidentil Le Modéna. PRO-ING-18-15.</t>
  </si>
  <si>
    <t>Ouverture de dossier, examen des documents contractuels et préparation d'un plan de contrôle et d'une estimation budgétaire pour effectuer le contrôle qualitatif des travaux de de réaménagement de la 52e avenue - arr. RDP-PAT.</t>
  </si>
  <si>
    <t>Total SOLMATECH INC.</t>
  </si>
  <si>
    <t>Honoraires professionnels - contrôle qualitatif des travaux d'urgence du ponceau de la coulée Grou. PRO-ING-19-20. Facture n° 1001158.</t>
  </si>
  <si>
    <t>Offre de services professionnels pour le projet de caractérisation des matériaux susceptibles de contenir des matières règlementées au 12210, boul. St-Jean-Baptiste à P.A.T. / Offre de services OSE5472-19</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</si>
</sst>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quot;$&quot;"/>
  </numFmts>
  <fonts count="46">
    <font>
      <sz val="10"/>
      <name val="Arial"/>
      <family val="0"/>
    </font>
    <font>
      <b/>
      <sz val="10"/>
      <name val="Arial"/>
      <family val="0"/>
    </font>
    <font>
      <i/>
      <sz val="10"/>
      <name val="Arial"/>
      <family val="0"/>
    </font>
    <font>
      <b/>
      <i/>
      <sz val="10"/>
      <name val="Arial"/>
      <family val="0"/>
    </font>
    <font>
      <sz val="10"/>
      <name val="Segoe UI"/>
      <family val="2"/>
    </font>
    <font>
      <b/>
      <sz val="10"/>
      <name val="Segoe UI"/>
      <family val="2"/>
    </font>
    <font>
      <sz val="8"/>
      <name val="Arial"/>
      <family val="2"/>
    </font>
    <font>
      <b/>
      <sz val="11"/>
      <name val="Segoe UI"/>
      <family val="2"/>
    </font>
    <font>
      <sz val="11"/>
      <name val="Segoe UI"/>
      <family val="2"/>
    </font>
    <font>
      <b/>
      <sz val="11"/>
      <name val="Arial"/>
      <family val="2"/>
    </font>
    <font>
      <sz val="11"/>
      <color indexed="8"/>
      <name val="Arial"/>
      <family val="2"/>
    </font>
    <font>
      <b/>
      <sz val="11"/>
      <color indexed="8"/>
      <name val="Arial"/>
      <family val="2"/>
    </font>
    <font>
      <sz val="8"/>
      <name val="Tahoma"/>
      <family val="2"/>
    </font>
    <font>
      <b/>
      <sz val="18"/>
      <color indexed="62"/>
      <name val="Cambria"/>
      <family val="2"/>
    </font>
    <font>
      <b/>
      <sz val="15"/>
      <color indexed="62"/>
      <name val="Cambria"/>
      <family val="2"/>
    </font>
    <font>
      <b/>
      <sz val="13"/>
      <color indexed="62"/>
      <name val="Cambria"/>
      <family val="2"/>
    </font>
    <font>
      <b/>
      <sz val="11"/>
      <color indexed="62"/>
      <name val="Cambria"/>
      <family val="2"/>
    </font>
    <font>
      <sz val="12"/>
      <color indexed="17"/>
      <name val="Cambria"/>
      <family val="2"/>
    </font>
    <font>
      <sz val="12"/>
      <color indexed="20"/>
      <name val="Cambria"/>
      <family val="2"/>
    </font>
    <font>
      <sz val="12"/>
      <color indexed="19"/>
      <name val="Cambria"/>
      <family val="2"/>
    </font>
    <font>
      <sz val="12"/>
      <color indexed="62"/>
      <name val="Cambria"/>
      <family val="2"/>
    </font>
    <font>
      <b/>
      <sz val="12"/>
      <color indexed="63"/>
      <name val="Cambria"/>
      <family val="2"/>
    </font>
    <font>
      <b/>
      <sz val="12"/>
      <color indexed="10"/>
      <name val="Cambria"/>
      <family val="2"/>
    </font>
    <font>
      <sz val="12"/>
      <color indexed="10"/>
      <name val="Cambria"/>
      <family val="2"/>
    </font>
    <font>
      <b/>
      <sz val="12"/>
      <color indexed="9"/>
      <name val="Cambria"/>
      <family val="2"/>
    </font>
    <font>
      <i/>
      <sz val="12"/>
      <color indexed="23"/>
      <name val="Cambria"/>
      <family val="2"/>
    </font>
    <font>
      <b/>
      <sz val="12"/>
      <color indexed="8"/>
      <name val="Cambria"/>
      <family val="2"/>
    </font>
    <font>
      <sz val="12"/>
      <color indexed="9"/>
      <name val="Cambria"/>
      <family val="2"/>
    </font>
    <font>
      <sz val="12"/>
      <color indexed="8"/>
      <name val="Cambria"/>
      <family val="2"/>
    </font>
    <font>
      <sz val="12"/>
      <color theme="1"/>
      <name val="Cambria"/>
      <family val="2"/>
    </font>
    <font>
      <sz val="12"/>
      <color theme="0"/>
      <name val="Cambria"/>
      <family val="2"/>
    </font>
    <font>
      <sz val="12"/>
      <color rgb="FFFF0000"/>
      <name val="Cambria"/>
      <family val="2"/>
    </font>
    <font>
      <b/>
      <sz val="12"/>
      <color rgb="FFFA7D00"/>
      <name val="Cambria"/>
      <family val="2"/>
    </font>
    <font>
      <sz val="12"/>
      <color rgb="FFFA7D00"/>
      <name val="Cambria"/>
      <family val="2"/>
    </font>
    <font>
      <sz val="12"/>
      <color rgb="FF3F3F76"/>
      <name val="Cambria"/>
      <family val="2"/>
    </font>
    <font>
      <sz val="12"/>
      <color rgb="FF9C0006"/>
      <name val="Cambria"/>
      <family val="2"/>
    </font>
    <font>
      <sz val="12"/>
      <color rgb="FF9C6500"/>
      <name val="Cambria"/>
      <family val="2"/>
    </font>
    <font>
      <sz val="12"/>
      <color rgb="FF006100"/>
      <name val="Cambria"/>
      <family val="2"/>
    </font>
    <font>
      <b/>
      <sz val="12"/>
      <color rgb="FF3F3F3F"/>
      <name val="Cambria"/>
      <family val="2"/>
    </font>
    <font>
      <i/>
      <sz val="12"/>
      <color rgb="FF7F7F7F"/>
      <name val="Cambria"/>
      <family val="2"/>
    </font>
    <font>
      <b/>
      <sz val="18"/>
      <color theme="3"/>
      <name val="Cambria"/>
      <family val="2"/>
    </font>
    <font>
      <b/>
      <sz val="15"/>
      <color theme="3"/>
      <name val="Cambria"/>
      <family val="2"/>
    </font>
    <font>
      <b/>
      <sz val="13"/>
      <color theme="3"/>
      <name val="Cambria"/>
      <family val="2"/>
    </font>
    <font>
      <b/>
      <sz val="11"/>
      <color theme="3"/>
      <name val="Cambria"/>
      <family val="2"/>
    </font>
    <font>
      <b/>
      <sz val="12"/>
      <color theme="1"/>
      <name val="Cambria"/>
      <family val="2"/>
    </font>
    <font>
      <b/>
      <sz val="12"/>
      <color theme="0"/>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4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0" fontId="0" fillId="0" borderId="0">
      <alignment/>
      <protection/>
    </xf>
    <xf numFmtId="0" fontId="36" fillId="30" borderId="0" applyNumberFormat="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68">
    <xf numFmtId="0" fontId="4" fillId="0" borderId="0" xfId="0" applyNumberFormat="1" applyFont="1" applyFill="1" applyBorder="1" applyAlignment="1" applyProtection="1">
      <alignment/>
      <protection/>
    </xf>
    <xf numFmtId="0" fontId="4" fillId="0" borderId="0" xfId="45" applyNumberFormat="1" applyFont="1" applyFill="1" applyBorder="1" applyAlignment="1" applyProtection="1">
      <alignment wrapText="1"/>
      <protection/>
    </xf>
    <xf numFmtId="0" fontId="5" fillId="0" borderId="0" xfId="45" applyNumberFormat="1" applyFont="1" applyFill="1" applyBorder="1" applyAlignment="1" applyProtection="1">
      <alignment horizontal="center"/>
      <protection/>
    </xf>
    <xf numFmtId="0" fontId="4" fillId="0" borderId="10" xfId="45" applyNumberFormat="1" applyFont="1" applyFill="1" applyBorder="1" applyAlignment="1" applyProtection="1">
      <alignment wrapText="1"/>
      <protection/>
    </xf>
    <xf numFmtId="172" fontId="4" fillId="0" borderId="0" xfId="45" applyNumberFormat="1" applyFont="1" applyFill="1" applyBorder="1" applyAlignment="1" applyProtection="1">
      <alignment wrapText="1"/>
      <protection/>
    </xf>
    <xf numFmtId="172" fontId="4" fillId="0" borderId="10" xfId="45" applyNumberFormat="1" applyFont="1" applyFill="1" applyBorder="1" applyAlignment="1" applyProtection="1">
      <alignment wrapText="1"/>
      <protection/>
    </xf>
    <xf numFmtId="0" fontId="5" fillId="0" borderId="0" xfId="45" applyNumberFormat="1" applyFont="1" applyFill="1" applyBorder="1" applyAlignment="1" applyProtection="1">
      <alignment/>
      <protection/>
    </xf>
    <xf numFmtId="0" fontId="4" fillId="0" borderId="10" xfId="45" applyNumberFormat="1" applyFont="1" applyFill="1" applyBorder="1" applyAlignment="1" applyProtection="1">
      <alignment horizontal="left" vertical="center" wrapText="1"/>
      <protection/>
    </xf>
    <xf numFmtId="172" fontId="5" fillId="0" borderId="0" xfId="45" applyNumberFormat="1" applyFont="1" applyFill="1" applyBorder="1" applyAlignment="1" applyProtection="1">
      <alignment/>
      <protection/>
    </xf>
    <xf numFmtId="0" fontId="5" fillId="0" borderId="0" xfId="45" applyNumberFormat="1" applyFont="1" applyFill="1" applyBorder="1" applyAlignment="1" applyProtection="1">
      <alignment horizontal="left"/>
      <protection/>
    </xf>
    <xf numFmtId="0" fontId="5" fillId="33" borderId="10" xfId="45" applyNumberFormat="1" applyFont="1" applyFill="1" applyBorder="1" applyAlignment="1" applyProtection="1">
      <alignment horizontal="center" wrapText="1"/>
      <protection/>
    </xf>
    <xf numFmtId="172" fontId="5" fillId="33" borderId="10" xfId="45" applyNumberFormat="1" applyFont="1" applyFill="1" applyBorder="1" applyAlignment="1" applyProtection="1">
      <alignment horizontal="center" wrapText="1"/>
      <protection/>
    </xf>
    <xf numFmtId="0" fontId="5" fillId="34" borderId="10" xfId="45" applyNumberFormat="1" applyFont="1" applyFill="1" applyBorder="1" applyAlignment="1" applyProtection="1">
      <alignment wrapText="1"/>
      <protection/>
    </xf>
    <xf numFmtId="0" fontId="4" fillId="34" borderId="10" xfId="45" applyNumberFormat="1" applyFont="1" applyFill="1" applyBorder="1" applyAlignment="1" applyProtection="1">
      <alignment wrapText="1"/>
      <protection/>
    </xf>
    <xf numFmtId="172" fontId="4" fillId="34" borderId="10" xfId="45" applyNumberFormat="1" applyFont="1" applyFill="1" applyBorder="1" applyAlignment="1" applyProtection="1">
      <alignment wrapText="1"/>
      <protection/>
    </xf>
    <xf numFmtId="172" fontId="5" fillId="34" borderId="10" xfId="45" applyNumberFormat="1" applyFont="1" applyFill="1" applyBorder="1" applyAlignment="1" applyProtection="1">
      <alignment wrapText="1"/>
      <protection/>
    </xf>
    <xf numFmtId="0" fontId="5" fillId="34" borderId="11" xfId="45" applyNumberFormat="1" applyFont="1" applyFill="1" applyBorder="1" applyAlignment="1" applyProtection="1">
      <alignment wrapText="1"/>
      <protection/>
    </xf>
    <xf numFmtId="0" fontId="4" fillId="34" borderId="12" xfId="45" applyNumberFormat="1" applyFont="1" applyFill="1" applyBorder="1" applyAlignment="1" applyProtection="1">
      <alignment wrapText="1"/>
      <protection/>
    </xf>
    <xf numFmtId="172" fontId="4" fillId="34" borderId="12" xfId="45" applyNumberFormat="1" applyFont="1" applyFill="1" applyBorder="1" applyAlignment="1" applyProtection="1">
      <alignment wrapText="1"/>
      <protection/>
    </xf>
    <xf numFmtId="172" fontId="5" fillId="34" borderId="13" xfId="45" applyNumberFormat="1" applyFont="1" applyFill="1" applyBorder="1" applyAlignment="1" applyProtection="1">
      <alignment wrapText="1"/>
      <protection/>
    </xf>
    <xf numFmtId="0" fontId="7" fillId="0" borderId="0" xfId="45" applyNumberFormat="1" applyFont="1" applyFill="1" applyBorder="1" applyAlignment="1" applyProtection="1">
      <alignment/>
      <protection/>
    </xf>
    <xf numFmtId="0" fontId="8" fillId="0" borderId="0" xfId="45" applyNumberFormat="1" applyFont="1" applyFill="1" applyBorder="1" applyAlignment="1" applyProtection="1">
      <alignment/>
      <protection/>
    </xf>
    <xf numFmtId="172" fontId="4" fillId="0" borderId="0" xfId="45" applyNumberFormat="1" applyFont="1" applyFill="1" applyBorder="1" applyAlignment="1" applyProtection="1">
      <alignment/>
      <protection/>
    </xf>
    <xf numFmtId="172" fontId="5" fillId="0" borderId="0" xfId="45" applyNumberFormat="1" applyFont="1" applyFill="1" applyBorder="1" applyAlignment="1" applyProtection="1">
      <alignment horizontal="center" vertical="justify"/>
      <protection/>
    </xf>
    <xf numFmtId="172" fontId="4" fillId="0" borderId="0" xfId="45" applyNumberFormat="1" applyFont="1" applyFill="1" applyBorder="1" applyAlignment="1" applyProtection="1">
      <alignment horizontal="center"/>
      <protection/>
    </xf>
    <xf numFmtId="0" fontId="4" fillId="0" borderId="0" xfId="45" applyNumberFormat="1" applyFont="1" applyFill="1" applyBorder="1" applyAlignment="1" applyProtection="1">
      <alignment horizontal="left" vertical="center" wrapText="1"/>
      <protection/>
    </xf>
    <xf numFmtId="172" fontId="4" fillId="0" borderId="0" xfId="45" applyNumberFormat="1" applyFont="1" applyFill="1" applyBorder="1" applyAlignment="1" applyProtection="1">
      <alignment horizontal="center" vertical="center" wrapText="1"/>
      <protection/>
    </xf>
    <xf numFmtId="172" fontId="4" fillId="0" borderId="0" xfId="45" applyNumberFormat="1" applyFont="1" applyFill="1" applyBorder="1" applyAlignment="1" applyProtection="1">
      <alignment horizontal="left" vertical="center" wrapText="1"/>
      <protection/>
    </xf>
    <xf numFmtId="0" fontId="5" fillId="0" borderId="0" xfId="45" applyNumberFormat="1" applyFont="1" applyFill="1" applyBorder="1" applyAlignment="1" applyProtection="1">
      <alignment horizontal="left" vertical="center" wrapText="1"/>
      <protection/>
    </xf>
    <xf numFmtId="0" fontId="10" fillId="0" borderId="14" xfId="45" applyFont="1" applyBorder="1">
      <alignment/>
      <protection/>
    </xf>
    <xf numFmtId="0" fontId="10" fillId="0" borderId="0" xfId="45" applyFont="1" applyBorder="1">
      <alignment/>
      <protection/>
    </xf>
    <xf numFmtId="0" fontId="8" fillId="0" borderId="0" xfId="45" applyNumberFormat="1" applyFont="1" applyFill="1" applyBorder="1" applyAlignment="1" applyProtection="1">
      <alignment horizontal="left" vertical="center" wrapText="1"/>
      <protection/>
    </xf>
    <xf numFmtId="0" fontId="8" fillId="0" borderId="15" xfId="45" applyNumberFormat="1" applyFont="1" applyFill="1" applyBorder="1" applyAlignment="1" applyProtection="1">
      <alignment horizontal="center" vertical="center" wrapText="1"/>
      <protection/>
    </xf>
    <xf numFmtId="7" fontId="10" fillId="0" borderId="0" xfId="45" applyNumberFormat="1" applyFont="1" applyBorder="1">
      <alignment/>
      <protection/>
    </xf>
    <xf numFmtId="0" fontId="7" fillId="0" borderId="0" xfId="45" applyNumberFormat="1" applyFont="1" applyFill="1" applyBorder="1" applyAlignment="1" applyProtection="1">
      <alignment horizontal="left" vertical="center" wrapText="1"/>
      <protection/>
    </xf>
    <xf numFmtId="172" fontId="8" fillId="0" borderId="15" xfId="45" applyNumberFormat="1" applyFont="1" applyFill="1" applyBorder="1" applyAlignment="1" applyProtection="1">
      <alignment vertical="center" wrapText="1"/>
      <protection/>
    </xf>
    <xf numFmtId="172" fontId="5" fillId="0" borderId="0" xfId="45" applyNumberFormat="1" applyFont="1" applyFill="1" applyBorder="1" applyAlignment="1" applyProtection="1">
      <alignment horizontal="center" vertical="center" wrapText="1"/>
      <protection/>
    </xf>
    <xf numFmtId="172" fontId="10" fillId="0" borderId="0" xfId="45" applyNumberFormat="1" applyFont="1" applyBorder="1">
      <alignment/>
      <protection/>
    </xf>
    <xf numFmtId="44" fontId="8" fillId="0" borderId="15" xfId="45" applyNumberFormat="1" applyFont="1" applyFill="1" applyBorder="1" applyAlignment="1" applyProtection="1">
      <alignment vertical="center" wrapText="1"/>
      <protection/>
    </xf>
    <xf numFmtId="44" fontId="8" fillId="0" borderId="15" xfId="45" applyNumberFormat="1" applyFont="1" applyFill="1" applyBorder="1" applyAlignment="1" applyProtection="1">
      <alignment horizontal="center" vertical="center" wrapText="1"/>
      <protection/>
    </xf>
    <xf numFmtId="44" fontId="10" fillId="0" borderId="0" xfId="45" applyNumberFormat="1" applyFont="1" applyBorder="1">
      <alignment/>
      <protection/>
    </xf>
    <xf numFmtId="0" fontId="8" fillId="0" borderId="15" xfId="45" applyNumberFormat="1" applyFont="1" applyFill="1" applyBorder="1" applyAlignment="1" applyProtection="1">
      <alignment horizontal="right" vertical="center" wrapText="1"/>
      <protection/>
    </xf>
    <xf numFmtId="0" fontId="8" fillId="34" borderId="16" xfId="45" applyNumberFormat="1" applyFont="1" applyFill="1" applyBorder="1" applyAlignment="1" applyProtection="1">
      <alignment horizontal="left" vertical="center" wrapText="1"/>
      <protection/>
    </xf>
    <xf numFmtId="0" fontId="8" fillId="34" borderId="0" xfId="45" applyNumberFormat="1" applyFont="1" applyFill="1" applyBorder="1" applyAlignment="1" applyProtection="1">
      <alignment horizontal="left" vertical="center" wrapText="1"/>
      <protection/>
    </xf>
    <xf numFmtId="0" fontId="8" fillId="34" borderId="17" xfId="45" applyNumberFormat="1" applyFont="1" applyFill="1" applyBorder="1" applyAlignment="1" applyProtection="1">
      <alignment horizontal="left" vertical="center" wrapText="1"/>
      <protection/>
    </xf>
    <xf numFmtId="0" fontId="7" fillId="0" borderId="0" xfId="45" applyNumberFormat="1" applyFont="1" applyFill="1" applyBorder="1" applyAlignment="1" applyProtection="1">
      <alignment horizontal="center"/>
      <protection/>
    </xf>
    <xf numFmtId="0" fontId="11" fillId="34" borderId="18" xfId="45" applyFont="1" applyFill="1" applyBorder="1" applyAlignment="1">
      <alignment horizontal="left" vertical="center"/>
      <protection/>
    </xf>
    <xf numFmtId="0" fontId="8" fillId="0" borderId="16" xfId="45" applyNumberFormat="1" applyFont="1" applyFill="1" applyBorder="1" applyAlignment="1" applyProtection="1">
      <alignment horizontal="left" vertical="center"/>
      <protection/>
    </xf>
    <xf numFmtId="0" fontId="8" fillId="0" borderId="14" xfId="45" applyNumberFormat="1" applyFont="1" applyFill="1" applyBorder="1" applyAlignment="1" applyProtection="1">
      <alignment horizontal="left" vertical="center"/>
      <protection/>
    </xf>
    <xf numFmtId="0" fontId="8" fillId="0" borderId="0" xfId="45" applyNumberFormat="1" applyFont="1" applyFill="1" applyBorder="1" applyAlignment="1" applyProtection="1">
      <alignment horizontal="left" vertical="center"/>
      <protection/>
    </xf>
    <xf numFmtId="0" fontId="8" fillId="0" borderId="19" xfId="45" applyNumberFormat="1" applyFont="1" applyFill="1" applyBorder="1" applyAlignment="1" applyProtection="1">
      <alignment horizontal="left" vertical="center"/>
      <protection/>
    </xf>
    <xf numFmtId="0" fontId="8" fillId="0" borderId="17" xfId="45" applyNumberFormat="1" applyFont="1" applyFill="1" applyBorder="1" applyAlignment="1" applyProtection="1">
      <alignment horizontal="left" vertical="center"/>
      <protection/>
    </xf>
    <xf numFmtId="172" fontId="8" fillId="34" borderId="20" xfId="45" applyNumberFormat="1" applyFont="1" applyFill="1" applyBorder="1" applyAlignment="1" applyProtection="1">
      <alignment horizontal="right" vertical="center" wrapText="1"/>
      <protection/>
    </xf>
    <xf numFmtId="0" fontId="8" fillId="0" borderId="15" xfId="45" applyNumberFormat="1" applyFont="1" applyFill="1" applyBorder="1" applyAlignment="1" applyProtection="1">
      <alignment horizontal="right" vertical="center" wrapText="1"/>
      <protection/>
    </xf>
    <xf numFmtId="0" fontId="8" fillId="0" borderId="21" xfId="45" applyNumberFormat="1" applyFont="1" applyFill="1" applyBorder="1" applyAlignment="1" applyProtection="1">
      <alignment horizontal="right" vertical="center" wrapText="1"/>
      <protection/>
    </xf>
    <xf numFmtId="0" fontId="9" fillId="33" borderId="16" xfId="45" applyFont="1" applyFill="1" applyBorder="1" applyAlignment="1">
      <alignment horizontal="right" vertical="center" wrapText="1"/>
      <protection/>
    </xf>
    <xf numFmtId="0" fontId="9" fillId="33" borderId="20" xfId="45" applyFont="1" applyFill="1" applyBorder="1" applyAlignment="1">
      <alignment horizontal="right" vertical="center"/>
      <protection/>
    </xf>
    <xf numFmtId="0" fontId="9" fillId="33" borderId="0" xfId="45" applyFont="1" applyFill="1" applyBorder="1" applyAlignment="1">
      <alignment horizontal="right" vertical="center"/>
      <protection/>
    </xf>
    <xf numFmtId="0" fontId="9" fillId="33" borderId="15" xfId="45" applyFont="1" applyFill="1" applyBorder="1" applyAlignment="1">
      <alignment horizontal="right" vertical="center"/>
      <protection/>
    </xf>
    <xf numFmtId="0" fontId="9" fillId="33" borderId="17" xfId="45" applyFont="1" applyFill="1" applyBorder="1" applyAlignment="1">
      <alignment horizontal="right" vertical="center"/>
      <protection/>
    </xf>
    <xf numFmtId="0" fontId="9" fillId="33" borderId="21" xfId="45" applyFont="1" applyFill="1" applyBorder="1" applyAlignment="1">
      <alignment horizontal="right" vertical="center"/>
      <protection/>
    </xf>
    <xf numFmtId="0" fontId="9" fillId="33" borderId="18" xfId="45" applyFont="1" applyFill="1" applyBorder="1" applyAlignment="1">
      <alignment horizontal="left" vertical="center"/>
      <protection/>
    </xf>
    <xf numFmtId="0" fontId="9" fillId="33" borderId="16" xfId="45" applyFont="1" applyFill="1" applyBorder="1" applyAlignment="1">
      <alignment horizontal="left" vertical="center"/>
      <protection/>
    </xf>
    <xf numFmtId="0" fontId="9" fillId="33" borderId="14" xfId="45" applyFont="1" applyFill="1" applyBorder="1" applyAlignment="1">
      <alignment horizontal="left" vertical="center"/>
      <protection/>
    </xf>
    <xf numFmtId="0" fontId="9" fillId="33" borderId="0" xfId="45" applyFont="1" applyFill="1" applyBorder="1" applyAlignment="1">
      <alignment horizontal="left" vertical="center"/>
      <protection/>
    </xf>
    <xf numFmtId="0" fontId="9" fillId="33" borderId="19" xfId="45" applyFont="1" applyFill="1" applyBorder="1" applyAlignment="1">
      <alignment horizontal="left" vertical="center"/>
      <protection/>
    </xf>
    <xf numFmtId="0" fontId="9" fillId="33" borderId="17" xfId="45" applyFont="1" applyFill="1" applyBorder="1" applyAlignment="1">
      <alignment horizontal="left" vertical="center"/>
      <protection/>
    </xf>
    <xf numFmtId="0" fontId="5" fillId="0" borderId="0" xfId="45" applyNumberFormat="1" applyFont="1" applyFill="1" applyBorder="1" applyAlignment="1" applyProtection="1">
      <alignment horizontal="center"/>
      <protection/>
    </xf>
  </cellXfs>
  <cellStyles count="4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Neutre" xfId="46"/>
    <cellStyle name="Satisfaisant" xfId="47"/>
    <cellStyle name="Sortie" xfId="48"/>
    <cellStyle name="Texte explicatif" xfId="49"/>
    <cellStyle name="Titre" xfId="50"/>
    <cellStyle name="Titre 1" xfId="51"/>
    <cellStyle name="Titre 2" xfId="52"/>
    <cellStyle name="Titre 3" xfId="53"/>
    <cellStyle name="Titre 4" xfId="54"/>
    <cellStyle name="Total" xfId="55"/>
    <cellStyle name="Vérification"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68"/>
  <sheetViews>
    <sheetView tabSelected="1" zoomScalePageLayoutView="0" workbookViewId="0" topLeftCell="A1">
      <selection activeCell="A29" sqref="A29"/>
    </sheetView>
  </sheetViews>
  <sheetFormatPr defaultColWidth="11.421875" defaultRowHeight="14.25"/>
  <cols>
    <col min="1" max="1" width="64.7109375" style="0" customWidth="1"/>
    <col min="2" max="2" width="10.28125" style="0" bestFit="1" customWidth="1"/>
    <col min="3" max="3" width="18.140625" style="0" customWidth="1"/>
    <col min="4" max="4" width="68.421875" style="0" customWidth="1"/>
    <col min="5" max="5" width="50.57421875" style="0" customWidth="1"/>
    <col min="6" max="6" width="19.00390625" style="0" customWidth="1"/>
    <col min="7" max="7" width="6.7109375" style="0" hidden="1" customWidth="1"/>
    <col min="8" max="8" width="16.00390625" style="22" customWidth="1"/>
    <col min="9" max="9" width="13.140625" style="0" customWidth="1"/>
    <col min="10" max="10" width="13.140625" style="0" bestFit="1" customWidth="1"/>
  </cols>
  <sheetData>
    <row r="1" spans="1:8" ht="16.5">
      <c r="A1" s="45" t="s">
        <v>29</v>
      </c>
      <c r="B1" s="45"/>
      <c r="C1" s="45"/>
      <c r="D1" s="45"/>
      <c r="E1" s="9"/>
      <c r="F1" s="9"/>
      <c r="G1" s="9"/>
      <c r="H1" s="9"/>
    </row>
    <row r="2" spans="1:8" ht="16.5">
      <c r="A2" s="45" t="s">
        <v>30</v>
      </c>
      <c r="B2" s="45"/>
      <c r="C2" s="45"/>
      <c r="D2" s="45"/>
      <c r="E2" s="9"/>
      <c r="F2" s="9"/>
      <c r="G2" s="9"/>
      <c r="H2" s="9"/>
    </row>
    <row r="3" spans="1:8" ht="16.5">
      <c r="A3" s="45" t="s">
        <v>31</v>
      </c>
      <c r="B3" s="45"/>
      <c r="C3" s="45"/>
      <c r="D3" s="45"/>
      <c r="E3" s="9"/>
      <c r="F3" s="9"/>
      <c r="G3" s="9"/>
      <c r="H3" s="9"/>
    </row>
    <row r="4" spans="1:8" ht="16.5">
      <c r="A4" s="45" t="s">
        <v>34</v>
      </c>
      <c r="B4" s="45"/>
      <c r="C4" s="45"/>
      <c r="D4" s="45"/>
      <c r="E4" s="9"/>
      <c r="F4" s="9"/>
      <c r="G4" s="9"/>
      <c r="H4" s="9"/>
    </row>
    <row r="5" spans="1:8" ht="16.5">
      <c r="A5" s="45" t="s">
        <v>32</v>
      </c>
      <c r="B5" s="45"/>
      <c r="C5" s="45"/>
      <c r="D5" s="45"/>
      <c r="E5" s="9"/>
      <c r="F5" s="9"/>
      <c r="G5" s="9"/>
      <c r="H5" s="9"/>
    </row>
    <row r="6" spans="1:8" ht="16.5">
      <c r="A6" s="20"/>
      <c r="B6" s="20"/>
      <c r="C6" s="20"/>
      <c r="D6" s="20"/>
      <c r="E6" s="6"/>
      <c r="F6" s="6"/>
      <c r="G6" s="6"/>
      <c r="H6" s="8"/>
    </row>
    <row r="7" spans="1:8" ht="16.5">
      <c r="A7" s="45" t="s">
        <v>33</v>
      </c>
      <c r="B7" s="45"/>
      <c r="C7" s="45"/>
      <c r="D7" s="45"/>
      <c r="E7" s="9"/>
      <c r="F7" s="9"/>
      <c r="G7" s="9"/>
      <c r="H7" s="9"/>
    </row>
    <row r="8" spans="1:4" ht="16.5">
      <c r="A8" s="21"/>
      <c r="B8" s="21"/>
      <c r="C8" s="21"/>
      <c r="D8" s="21"/>
    </row>
    <row r="9" spans="1:4" ht="16.5">
      <c r="A9" s="21"/>
      <c r="B9" s="21"/>
      <c r="C9" s="21"/>
      <c r="D9" s="21"/>
    </row>
    <row r="10" spans="1:8" ht="16.5">
      <c r="A10" s="20"/>
      <c r="B10" s="20"/>
      <c r="C10" s="20"/>
      <c r="D10" s="20"/>
      <c r="E10" s="6"/>
      <c r="F10" s="6"/>
      <c r="G10" s="6"/>
      <c r="H10" s="8"/>
    </row>
    <row r="11" spans="1:8" ht="28.5" customHeight="1">
      <c r="A11" s="61" t="s">
        <v>35</v>
      </c>
      <c r="B11" s="62"/>
      <c r="C11" s="55" t="s">
        <v>36</v>
      </c>
      <c r="D11" s="56"/>
      <c r="E11" s="2"/>
      <c r="F11" s="2"/>
      <c r="G11" s="6"/>
      <c r="H11" s="23"/>
    </row>
    <row r="12" spans="1:9" ht="15" customHeight="1">
      <c r="A12" s="63"/>
      <c r="B12" s="64"/>
      <c r="C12" s="57"/>
      <c r="D12" s="58"/>
      <c r="H12" s="24"/>
      <c r="I12" s="22"/>
    </row>
    <row r="13" spans="1:12" ht="15" customHeight="1">
      <c r="A13" s="65"/>
      <c r="B13" s="66"/>
      <c r="C13" s="59"/>
      <c r="D13" s="60"/>
      <c r="E13" s="25"/>
      <c r="F13" s="25"/>
      <c r="G13" s="25"/>
      <c r="H13" s="26"/>
      <c r="I13" s="27"/>
      <c r="J13" s="27"/>
      <c r="K13" s="28"/>
      <c r="L13" s="25"/>
    </row>
    <row r="14" spans="1:12" ht="16.5">
      <c r="A14" s="29"/>
      <c r="B14" s="30"/>
      <c r="C14" s="31"/>
      <c r="D14" s="32"/>
      <c r="E14" s="25"/>
      <c r="F14" s="25"/>
      <c r="G14" s="25"/>
      <c r="H14" s="26"/>
      <c r="I14" s="27"/>
      <c r="J14" s="25"/>
      <c r="K14" s="25"/>
      <c r="L14" s="25"/>
    </row>
    <row r="15" spans="1:12" ht="16.5">
      <c r="A15" s="29" t="s">
        <v>362</v>
      </c>
      <c r="B15" s="33"/>
      <c r="C15" s="34"/>
      <c r="D15" s="35">
        <f>+'Arrondissement (Excel)'!J15+'Arrondissement (Excel)'!J82+'Arrondissement (Excel)'!J83+'Arrondissement (Excel)'!J85+'Arrondissement (Excel)'!J86+'Arrondissement (Excel)'!J87+'Arrondissement (Excel)'!J88+'Arrondissement (Excel)'!J113+'Arrondissement (Excel)'!J125+'Arrondissement (Excel)'!J216+'Arrondissement (Excel)'!J220+'Arrondissement (Excel)'!J221+'Arrondissement (Excel)'!J222+'Arrondissement (Excel)'!J227+'Arrondissement (Excel)'!J235+'Arrondissement (Excel)'!J253+'Arrondissement (Excel)'!J189-'Arrondissement (Excel)'!J188</f>
        <v>475392.25086557923</v>
      </c>
      <c r="E15" s="28"/>
      <c r="F15" s="28"/>
      <c r="G15" s="28"/>
      <c r="H15" s="36"/>
      <c r="I15" s="27"/>
      <c r="J15" s="25"/>
      <c r="K15" s="25"/>
      <c r="L15" s="25"/>
    </row>
    <row r="16" spans="1:12" ht="16.5">
      <c r="A16" s="29"/>
      <c r="B16" s="37"/>
      <c r="C16" s="31"/>
      <c r="D16" s="32"/>
      <c r="E16" s="25"/>
      <c r="F16" s="25"/>
      <c r="G16" s="25"/>
      <c r="H16" s="26"/>
      <c r="I16" s="27"/>
      <c r="J16" s="27"/>
      <c r="K16" s="28"/>
      <c r="L16" s="28"/>
    </row>
    <row r="17" spans="1:12" ht="16.5">
      <c r="A17" s="29" t="s">
        <v>511</v>
      </c>
      <c r="B17" s="33"/>
      <c r="C17" s="34"/>
      <c r="D17" s="35">
        <f>+'Arrondissement (Excel)'!J92+'Arrondissement (Excel)'!J132+'Arrondissement (Excel)'!J139+'Arrondissement (Excel)'!J162+'Arrondissement (Excel)'!J164+'Arrondissement (Excel)'!J165+'Arrondissement (Excel)'!J168+'Arrondissement (Excel)'!J170+'Arrondissement (Excel)'!J218+'Arrondissement (Excel)'!J171+'Arrondissement (Excel)'!J229+'Arrondissement (Excel)'!J231+'Arrondissement (Excel)'!J232+'Arrondissement (Excel)'!J233</f>
        <v>395898.95844743424</v>
      </c>
      <c r="E17" s="28"/>
      <c r="F17" s="28"/>
      <c r="G17" s="28"/>
      <c r="H17" s="36"/>
      <c r="I17" s="27"/>
      <c r="J17" s="25"/>
      <c r="K17" s="25"/>
      <c r="L17" s="25"/>
    </row>
    <row r="18" spans="1:12" ht="16.5">
      <c r="A18" s="29"/>
      <c r="B18" s="37"/>
      <c r="C18" s="31"/>
      <c r="D18" s="32"/>
      <c r="E18" s="25"/>
      <c r="F18" s="25"/>
      <c r="G18" s="25"/>
      <c r="H18" s="26"/>
      <c r="I18" s="27"/>
      <c r="J18" s="25"/>
      <c r="K18" s="25"/>
      <c r="L18" s="25"/>
    </row>
    <row r="19" spans="1:12" ht="16.5">
      <c r="A19" s="29" t="s">
        <v>37</v>
      </c>
      <c r="B19" s="33"/>
      <c r="C19" s="31"/>
      <c r="D19" s="38">
        <f>+'Arrondissement (Excel)'!J147+'Arrondissement (Excel)'!J148+'Arrondissement (Excel)'!J149+'Arrondissement (Excel)'!J150+'Arrondissement (Excel)'!J151+'Arrondissement (Excel)'!J152+'Arrondissement (Excel)'!J153+'Arrondissement (Excel)'!J163+'Arrondissement (Excel)'!J190+'Arrondissement (Excel)'!J191+'Arrondissement (Excel)'!J195+'Arrondissement (Excel)'!J196+'Arrondissement (Excel)'!J197+'Arrondissement (Excel)'!J198+'Arrondissement (Excel)'!J219+'Arrondissement (Excel)'!J223+'Arrondissement (Excel)'!J224+'Arrondissement (Excel)'!J225+'Arrondissement (Excel)'!J226+'Arrondissement (Excel)'!J236+'Arrondissement (Excel)'!J249+'Arrondissement (Excel)'!J250</f>
        <v>187650.01988808197</v>
      </c>
      <c r="E19" s="25"/>
      <c r="F19" s="25"/>
      <c r="G19" s="25"/>
      <c r="H19" s="26"/>
      <c r="I19" s="27"/>
      <c r="J19" s="25"/>
      <c r="K19" s="25"/>
      <c r="L19" s="25"/>
    </row>
    <row r="20" spans="1:12" ht="16.5">
      <c r="A20" s="29"/>
      <c r="B20" s="33"/>
      <c r="C20" s="31"/>
      <c r="D20" s="32"/>
      <c r="E20" s="25"/>
      <c r="F20" s="25"/>
      <c r="G20" s="25"/>
      <c r="H20" s="26"/>
      <c r="I20" s="27"/>
      <c r="J20" s="25"/>
      <c r="K20" s="25"/>
      <c r="L20" s="25"/>
    </row>
    <row r="21" spans="1:12" ht="18.75" customHeight="1">
      <c r="A21" s="29" t="s">
        <v>358</v>
      </c>
      <c r="B21" s="33"/>
      <c r="C21" s="31"/>
      <c r="D21" s="39">
        <f>+'Arrondissement (Excel)'!J146+'Arrondissement (Excel)'!J193+'Arrondissement (Excel)'!J192+'Arrondissement (Excel)'!J194+'Arrondissement (Excel)'!J200+'Arrondissement (Excel)'!J201+'Arrondissement (Excel)'!J202+'Arrondissement (Excel)'!J241+'Arrondissement (Excel)'!J242+'Arrondissement (Excel)'!J243</f>
        <v>148666.10549589238</v>
      </c>
      <c r="E21" s="25"/>
      <c r="F21" s="25"/>
      <c r="G21" s="25"/>
      <c r="H21" s="26"/>
      <c r="I21" s="27"/>
      <c r="J21" s="25"/>
      <c r="K21" s="25"/>
      <c r="L21" s="25"/>
    </row>
    <row r="22" spans="1:12" ht="16.5">
      <c r="A22" s="29"/>
      <c r="B22" s="40"/>
      <c r="C22" s="31"/>
      <c r="D22" s="32"/>
      <c r="E22" s="25"/>
      <c r="F22" s="25"/>
      <c r="G22" s="25"/>
      <c r="H22" s="26"/>
      <c r="I22" s="27"/>
      <c r="J22" s="27"/>
      <c r="K22" s="28"/>
      <c r="L22" s="25"/>
    </row>
    <row r="23" spans="1:12" ht="16.5">
      <c r="A23" s="29" t="s">
        <v>354</v>
      </c>
      <c r="B23" s="40"/>
      <c r="C23" s="34"/>
      <c r="D23" s="39">
        <f>+'Arrondissement (Excel)'!J84+'Arrondissement (Excel)'!J98+'Arrondissement (Excel)'!J102+'Arrondissement (Excel)'!J108+'Arrondissement (Excel)'!J110+'Arrondissement (Excel)'!J135+'Arrondissement (Excel)'!J142+'Arrondissement (Excel)'!J158+'Arrondissement (Excel)'!J167+'Arrondissement (Excel)'!J173+'Arrondissement (Excel)'!J188+'Arrondissement (Excel)'!J203+'Arrondissement (Excel)'!J208+'Arrondissement (Excel)'!J210+'Arrondissement (Excel)'!J238+'Arrondissement (Excel)'!J239+'Arrondissement (Excel)'!J240+'Arrondissement (Excel)'!J244+'Arrondissement (Excel)'!J245+'Arrondissement (Excel)'!J246+'Arrondissement (Excel)'!J247+'Arrondissement (Excel)'!J230</f>
        <v>403027.22084295755</v>
      </c>
      <c r="E23" s="28"/>
      <c r="F23" s="28"/>
      <c r="G23" s="28"/>
      <c r="H23" s="36"/>
      <c r="I23" s="27"/>
      <c r="J23" s="25"/>
      <c r="K23" s="25"/>
      <c r="L23" s="25"/>
    </row>
    <row r="24" spans="1:12" ht="16.5">
      <c r="A24" s="29"/>
      <c r="B24" s="37"/>
      <c r="C24" s="31"/>
      <c r="D24" s="41"/>
      <c r="E24" s="25"/>
      <c r="F24" s="25"/>
      <c r="G24" s="25"/>
      <c r="H24" s="26"/>
      <c r="I24" s="27"/>
      <c r="J24" s="25"/>
      <c r="K24" s="25"/>
      <c r="L24" s="25"/>
    </row>
    <row r="25" spans="1:12" ht="16.5">
      <c r="A25" s="46" t="s">
        <v>62</v>
      </c>
      <c r="B25" s="47"/>
      <c r="C25" s="42"/>
      <c r="D25" s="52">
        <f>SUM(D15:D23)</f>
        <v>1610634.5555399454</v>
      </c>
      <c r="E25" s="25"/>
      <c r="F25" s="25"/>
      <c r="G25" s="25"/>
      <c r="H25" s="26"/>
      <c r="I25" s="27"/>
      <c r="J25" s="25"/>
      <c r="K25" s="25"/>
      <c r="L25" s="25"/>
    </row>
    <row r="26" spans="1:12" ht="16.5">
      <c r="A26" s="48"/>
      <c r="B26" s="49"/>
      <c r="C26" s="43"/>
      <c r="D26" s="53"/>
      <c r="E26" s="25"/>
      <c r="F26" s="25"/>
      <c r="G26" s="25"/>
      <c r="H26" s="26"/>
      <c r="I26" s="25"/>
      <c r="J26" s="25"/>
      <c r="K26" s="25"/>
      <c r="L26" s="25"/>
    </row>
    <row r="27" spans="1:12" ht="16.5">
      <c r="A27" s="50"/>
      <c r="B27" s="51"/>
      <c r="C27" s="44"/>
      <c r="D27" s="54"/>
      <c r="E27" s="27"/>
      <c r="F27" s="25"/>
      <c r="G27" s="25"/>
      <c r="H27" s="26"/>
      <c r="I27" s="25"/>
      <c r="J27" s="25"/>
      <c r="K27" s="25"/>
      <c r="L27" s="25"/>
    </row>
    <row r="28" spans="1:12" ht="14.25">
      <c r="A28" s="25"/>
      <c r="B28" s="25"/>
      <c r="C28" s="25"/>
      <c r="D28" s="25"/>
      <c r="E28" s="27"/>
      <c r="F28" s="25"/>
      <c r="G28" s="25"/>
      <c r="H28" s="26"/>
      <c r="I28" s="25"/>
      <c r="J28" s="25"/>
      <c r="K28" s="25"/>
      <c r="L28" s="25"/>
    </row>
    <row r="29" spans="1:12" ht="14.25">
      <c r="A29" s="25"/>
      <c r="B29" s="25"/>
      <c r="C29" s="25"/>
      <c r="D29" s="25"/>
      <c r="E29" s="25"/>
      <c r="F29" s="25"/>
      <c r="G29" s="25"/>
      <c r="H29" s="26"/>
      <c r="I29" s="25"/>
      <c r="J29" s="25"/>
      <c r="K29" s="25"/>
      <c r="L29" s="25"/>
    </row>
    <row r="30" spans="1:12" ht="14.25">
      <c r="A30" s="25"/>
      <c r="B30" s="25"/>
      <c r="C30" s="25"/>
      <c r="D30" s="25"/>
      <c r="E30" s="25"/>
      <c r="F30" s="25"/>
      <c r="G30" s="25"/>
      <c r="H30" s="26"/>
      <c r="I30" s="27"/>
      <c r="J30" s="27"/>
      <c r="K30" s="28"/>
      <c r="L30" s="28"/>
    </row>
    <row r="31" spans="1:12" ht="14.25">
      <c r="A31" s="28"/>
      <c r="B31" s="28"/>
      <c r="C31" s="28"/>
      <c r="D31" s="28"/>
      <c r="E31" s="28"/>
      <c r="F31" s="28"/>
      <c r="G31" s="28"/>
      <c r="H31" s="36"/>
      <c r="I31" s="25"/>
      <c r="J31" s="25"/>
      <c r="K31" s="25"/>
      <c r="L31" s="25"/>
    </row>
    <row r="32" spans="1:12" ht="14.25">
      <c r="A32" s="25"/>
      <c r="B32" s="25"/>
      <c r="C32" s="25"/>
      <c r="D32" s="25"/>
      <c r="E32" s="25"/>
      <c r="F32" s="25"/>
      <c r="G32" s="25"/>
      <c r="H32" s="26"/>
      <c r="I32" s="27"/>
      <c r="J32" s="25"/>
      <c r="K32" s="25"/>
      <c r="L32" s="25"/>
    </row>
    <row r="33" spans="1:12" ht="14.25">
      <c r="A33" s="25"/>
      <c r="B33" s="25"/>
      <c r="C33" s="25"/>
      <c r="D33" s="25"/>
      <c r="E33" s="25"/>
      <c r="F33" s="25"/>
      <c r="G33" s="25"/>
      <c r="H33" s="26"/>
      <c r="I33" s="25"/>
      <c r="J33" s="25"/>
      <c r="K33" s="25"/>
      <c r="L33" s="25"/>
    </row>
    <row r="34" spans="1:12" ht="14.25">
      <c r="A34" s="25"/>
      <c r="B34" s="25"/>
      <c r="C34" s="25"/>
      <c r="D34" s="25"/>
      <c r="E34" s="25"/>
      <c r="F34" s="25"/>
      <c r="G34" s="25"/>
      <c r="H34" s="26"/>
      <c r="I34" s="27"/>
      <c r="J34" s="25"/>
      <c r="K34" s="25"/>
      <c r="L34" s="25"/>
    </row>
    <row r="35" spans="1:12" ht="14.25">
      <c r="A35" s="25"/>
      <c r="B35" s="25"/>
      <c r="C35" s="25"/>
      <c r="D35" s="25"/>
      <c r="E35" s="25"/>
      <c r="F35" s="25"/>
      <c r="G35" s="25"/>
      <c r="H35" s="26"/>
      <c r="I35" s="27"/>
      <c r="J35" s="25"/>
      <c r="K35" s="25"/>
      <c r="L35" s="25"/>
    </row>
    <row r="36" spans="1:12" ht="14.25">
      <c r="A36" s="25"/>
      <c r="B36" s="25"/>
      <c r="C36" s="25"/>
      <c r="D36" s="25"/>
      <c r="E36" s="25"/>
      <c r="F36" s="25"/>
      <c r="G36" s="25"/>
      <c r="H36" s="26"/>
      <c r="I36" s="27"/>
      <c r="J36" s="25"/>
      <c r="K36" s="25"/>
      <c r="L36" s="25"/>
    </row>
    <row r="37" spans="1:12" ht="14.25">
      <c r="A37" s="25"/>
      <c r="B37" s="25"/>
      <c r="C37" s="25"/>
      <c r="D37" s="25"/>
      <c r="E37" s="25"/>
      <c r="F37" s="25"/>
      <c r="G37" s="25"/>
      <c r="H37" s="26"/>
      <c r="I37" s="27"/>
      <c r="J37" s="25"/>
      <c r="K37" s="25"/>
      <c r="L37" s="25"/>
    </row>
    <row r="38" spans="1:12" ht="14.25">
      <c r="A38" s="25"/>
      <c r="B38" s="25"/>
      <c r="C38" s="25"/>
      <c r="D38" s="27"/>
      <c r="E38" s="25"/>
      <c r="F38" s="25"/>
      <c r="G38" s="25"/>
      <c r="H38" s="26"/>
      <c r="I38" s="27"/>
      <c r="J38" s="27"/>
      <c r="K38" s="28"/>
      <c r="L38" s="28"/>
    </row>
    <row r="39" spans="1:12" ht="14.25">
      <c r="A39" s="28"/>
      <c r="B39" s="28"/>
      <c r="C39" s="28"/>
      <c r="D39" s="28"/>
      <c r="E39" s="28"/>
      <c r="F39" s="28"/>
      <c r="G39" s="28"/>
      <c r="H39" s="36"/>
      <c r="I39" s="25"/>
      <c r="J39" s="25"/>
      <c r="K39" s="25"/>
      <c r="L39" s="25"/>
    </row>
    <row r="40" spans="1:12" ht="14.25">
      <c r="A40" s="25"/>
      <c r="B40" s="25"/>
      <c r="C40" s="25"/>
      <c r="D40" s="25"/>
      <c r="E40" s="25"/>
      <c r="F40" s="25"/>
      <c r="G40" s="25"/>
      <c r="H40" s="26"/>
      <c r="I40" s="27"/>
      <c r="J40" s="27"/>
      <c r="K40" s="28"/>
      <c r="L40" s="28"/>
    </row>
    <row r="41" spans="1:12" ht="14.25">
      <c r="A41" s="28"/>
      <c r="B41" s="28"/>
      <c r="C41" s="28"/>
      <c r="D41" s="28"/>
      <c r="E41" s="28"/>
      <c r="F41" s="28"/>
      <c r="G41" s="28"/>
      <c r="H41" s="36"/>
      <c r="I41" s="25"/>
      <c r="J41" s="25"/>
      <c r="K41" s="25"/>
      <c r="L41" s="25"/>
    </row>
    <row r="42" spans="1:12" ht="14.25">
      <c r="A42" s="25"/>
      <c r="B42" s="25"/>
      <c r="C42" s="25"/>
      <c r="D42" s="25"/>
      <c r="E42" s="25"/>
      <c r="F42" s="25"/>
      <c r="G42" s="25"/>
      <c r="H42" s="26"/>
      <c r="I42" s="25"/>
      <c r="J42" s="25"/>
      <c r="K42" s="25"/>
      <c r="L42" s="25"/>
    </row>
    <row r="43" spans="1:12" ht="14.25">
      <c r="A43" s="25"/>
      <c r="B43" s="25"/>
      <c r="C43" s="25"/>
      <c r="D43" s="25"/>
      <c r="E43" s="25"/>
      <c r="F43" s="25"/>
      <c r="G43" s="25"/>
      <c r="H43" s="26"/>
      <c r="I43" s="27"/>
      <c r="J43" s="27"/>
      <c r="K43" s="28"/>
      <c r="L43" s="25"/>
    </row>
    <row r="44" spans="1:12" ht="14.25">
      <c r="A44" s="28"/>
      <c r="B44" s="28"/>
      <c r="C44" s="28"/>
      <c r="D44" s="28"/>
      <c r="E44" s="28"/>
      <c r="F44" s="28"/>
      <c r="G44" s="28"/>
      <c r="H44" s="36"/>
      <c r="I44" s="25"/>
      <c r="J44" s="25"/>
      <c r="K44" s="25"/>
      <c r="L44" s="25"/>
    </row>
    <row r="45" spans="1:12" ht="14.25">
      <c r="A45" s="25"/>
      <c r="B45" s="25"/>
      <c r="C45" s="25"/>
      <c r="D45" s="25"/>
      <c r="E45" s="25"/>
      <c r="F45" s="25"/>
      <c r="G45" s="25"/>
      <c r="H45" s="26"/>
      <c r="I45" s="27"/>
      <c r="J45" s="25"/>
      <c r="K45" s="25"/>
      <c r="L45" s="25"/>
    </row>
    <row r="46" spans="1:12" ht="14.25">
      <c r="A46" s="25"/>
      <c r="B46" s="25"/>
      <c r="C46" s="25"/>
      <c r="D46" s="25"/>
      <c r="E46" s="25"/>
      <c r="F46" s="25"/>
      <c r="G46" s="25"/>
      <c r="H46" s="26"/>
      <c r="I46" s="27"/>
      <c r="J46" s="25"/>
      <c r="K46" s="25"/>
      <c r="L46" s="25"/>
    </row>
    <row r="47" spans="1:12" ht="14.25">
      <c r="A47" s="25"/>
      <c r="B47" s="25"/>
      <c r="C47" s="25"/>
      <c r="D47" s="25"/>
      <c r="E47" s="25"/>
      <c r="F47" s="25"/>
      <c r="G47" s="25"/>
      <c r="H47" s="26"/>
      <c r="I47" s="27"/>
      <c r="J47" s="25"/>
      <c r="K47" s="25"/>
      <c r="L47" s="25"/>
    </row>
    <row r="48" spans="1:12" ht="14.25">
      <c r="A48" s="25"/>
      <c r="B48" s="25"/>
      <c r="C48" s="25"/>
      <c r="D48" s="25"/>
      <c r="E48" s="25"/>
      <c r="F48" s="25"/>
      <c r="G48" s="25"/>
      <c r="H48" s="26"/>
      <c r="I48" s="27"/>
      <c r="J48" s="25"/>
      <c r="K48" s="25"/>
      <c r="L48" s="25"/>
    </row>
    <row r="49" spans="1:12" ht="14.25">
      <c r="A49" s="25"/>
      <c r="B49" s="25"/>
      <c r="C49" s="25"/>
      <c r="D49" s="25"/>
      <c r="E49" s="25"/>
      <c r="F49" s="25"/>
      <c r="G49" s="25"/>
      <c r="H49" s="26"/>
      <c r="I49" s="25"/>
      <c r="J49" s="25"/>
      <c r="K49" s="25"/>
      <c r="L49" s="25"/>
    </row>
    <row r="50" spans="1:12" ht="14.25">
      <c r="A50" s="25"/>
      <c r="B50" s="25"/>
      <c r="C50" s="25"/>
      <c r="D50" s="25"/>
      <c r="E50" s="25"/>
      <c r="F50" s="25"/>
      <c r="G50" s="25"/>
      <c r="H50" s="26"/>
      <c r="I50" s="25"/>
      <c r="J50" s="25"/>
      <c r="K50" s="25"/>
      <c r="L50" s="25"/>
    </row>
    <row r="51" spans="1:12" ht="14.25">
      <c r="A51" s="25"/>
      <c r="B51" s="25"/>
      <c r="C51" s="25"/>
      <c r="D51" s="25"/>
      <c r="E51" s="25"/>
      <c r="F51" s="25"/>
      <c r="G51" s="25"/>
      <c r="H51" s="26"/>
      <c r="I51" s="27"/>
      <c r="J51" s="25"/>
      <c r="K51" s="25"/>
      <c r="L51" s="25"/>
    </row>
    <row r="52" spans="1:12" ht="14.25">
      <c r="A52" s="25"/>
      <c r="B52" s="25"/>
      <c r="C52" s="25"/>
      <c r="D52" s="25"/>
      <c r="E52" s="25"/>
      <c r="F52" s="25"/>
      <c r="G52" s="25"/>
      <c r="H52" s="26"/>
      <c r="I52" s="27"/>
      <c r="J52" s="25"/>
      <c r="K52" s="25"/>
      <c r="L52" s="25"/>
    </row>
    <row r="53" spans="1:12" ht="14.25">
      <c r="A53" s="25"/>
      <c r="B53" s="25"/>
      <c r="C53" s="25"/>
      <c r="D53" s="25"/>
      <c r="E53" s="25"/>
      <c r="F53" s="25"/>
      <c r="G53" s="25"/>
      <c r="H53" s="26"/>
      <c r="I53" s="27"/>
      <c r="J53" s="25"/>
      <c r="K53" s="25"/>
      <c r="L53" s="25"/>
    </row>
    <row r="54" spans="1:12" ht="14.25">
      <c r="A54" s="25"/>
      <c r="B54" s="25"/>
      <c r="C54" s="25"/>
      <c r="D54" s="25"/>
      <c r="E54" s="25"/>
      <c r="F54" s="25"/>
      <c r="G54" s="25"/>
      <c r="H54" s="26"/>
      <c r="I54" s="27"/>
      <c r="J54" s="25"/>
      <c r="K54" s="25"/>
      <c r="L54" s="25"/>
    </row>
    <row r="55" spans="1:12" ht="14.25">
      <c r="A55" s="25"/>
      <c r="B55" s="25"/>
      <c r="C55" s="25"/>
      <c r="D55" s="25"/>
      <c r="E55" s="25"/>
      <c r="F55" s="25"/>
      <c r="G55" s="25"/>
      <c r="H55" s="26"/>
      <c r="I55" s="27"/>
      <c r="J55" s="27"/>
      <c r="K55" s="28"/>
      <c r="L55" s="25"/>
    </row>
    <row r="56" spans="1:12" ht="14.25">
      <c r="A56" s="28"/>
      <c r="B56" s="28"/>
      <c r="C56" s="28"/>
      <c r="D56" s="28"/>
      <c r="E56" s="28"/>
      <c r="F56" s="28"/>
      <c r="G56" s="28"/>
      <c r="H56" s="36"/>
      <c r="I56" s="27"/>
      <c r="J56" s="27"/>
      <c r="K56" s="28"/>
      <c r="L56" s="25"/>
    </row>
    <row r="57" spans="1:12" ht="14.25">
      <c r="A57" s="25"/>
      <c r="B57" s="25"/>
      <c r="C57" s="25"/>
      <c r="D57" s="25"/>
      <c r="E57" s="25"/>
      <c r="F57" s="25"/>
      <c r="G57" s="25"/>
      <c r="H57" s="26"/>
      <c r="I57" s="27"/>
      <c r="J57" s="27"/>
      <c r="K57" s="28"/>
      <c r="L57" s="28"/>
    </row>
    <row r="58" spans="1:12" ht="14.25">
      <c r="A58" s="28"/>
      <c r="B58" s="28"/>
      <c r="C58" s="28"/>
      <c r="D58" s="28"/>
      <c r="E58" s="28"/>
      <c r="F58" s="28"/>
      <c r="G58" s="28"/>
      <c r="H58" s="36"/>
      <c r="I58" s="25"/>
      <c r="J58" s="25"/>
      <c r="K58" s="25"/>
      <c r="L58" s="25"/>
    </row>
    <row r="59" spans="1:12" ht="14.25">
      <c r="A59" s="25"/>
      <c r="B59" s="25"/>
      <c r="C59" s="25"/>
      <c r="D59" s="25"/>
      <c r="E59" s="25"/>
      <c r="F59" s="25"/>
      <c r="G59" s="25"/>
      <c r="H59" s="26"/>
      <c r="I59" s="27"/>
      <c r="J59" s="27"/>
      <c r="K59" s="28"/>
      <c r="L59" s="28"/>
    </row>
    <row r="60" spans="1:12" ht="14.25">
      <c r="A60" s="28"/>
      <c r="B60" s="28"/>
      <c r="C60" s="28"/>
      <c r="D60" s="28"/>
      <c r="E60" s="28"/>
      <c r="F60" s="28"/>
      <c r="G60" s="28"/>
      <c r="H60" s="36"/>
      <c r="I60" s="25"/>
      <c r="J60" s="25"/>
      <c r="K60" s="25"/>
      <c r="L60" s="25"/>
    </row>
    <row r="61" spans="1:12" ht="14.25">
      <c r="A61" s="25"/>
      <c r="B61" s="25"/>
      <c r="C61" s="25"/>
      <c r="D61" s="25"/>
      <c r="E61" s="25"/>
      <c r="F61" s="25"/>
      <c r="G61" s="25"/>
      <c r="H61" s="26"/>
      <c r="I61" s="25"/>
      <c r="J61" s="25"/>
      <c r="K61" s="25"/>
      <c r="L61" s="25"/>
    </row>
    <row r="62" spans="1:12" ht="14.25">
      <c r="A62" s="25"/>
      <c r="B62" s="25"/>
      <c r="C62" s="25"/>
      <c r="D62" s="25"/>
      <c r="E62" s="25"/>
      <c r="F62" s="25"/>
      <c r="G62" s="25"/>
      <c r="H62" s="26"/>
      <c r="I62" s="27"/>
      <c r="J62" s="25"/>
      <c r="K62" s="25"/>
      <c r="L62" s="25"/>
    </row>
    <row r="63" spans="1:12" ht="14.25">
      <c r="A63" s="25"/>
      <c r="B63" s="25"/>
      <c r="C63" s="25"/>
      <c r="D63" s="25"/>
      <c r="E63" s="25"/>
      <c r="F63" s="25"/>
      <c r="G63" s="25"/>
      <c r="H63" s="26"/>
      <c r="I63" s="25"/>
      <c r="J63" s="25"/>
      <c r="K63" s="25"/>
      <c r="L63" s="25"/>
    </row>
    <row r="64" spans="1:12" ht="14.25">
      <c r="A64" s="25"/>
      <c r="B64" s="25"/>
      <c r="C64" s="25"/>
      <c r="D64" s="25"/>
      <c r="E64" s="25"/>
      <c r="F64" s="25"/>
      <c r="G64" s="25"/>
      <c r="H64" s="26"/>
      <c r="I64" s="27"/>
      <c r="J64" s="27"/>
      <c r="K64" s="28"/>
      <c r="L64" s="25"/>
    </row>
    <row r="65" spans="1:12" ht="14.25">
      <c r="A65" s="28"/>
      <c r="B65" s="28"/>
      <c r="C65" s="28"/>
      <c r="D65" s="28"/>
      <c r="E65" s="28"/>
      <c r="F65" s="28"/>
      <c r="G65" s="28"/>
      <c r="H65" s="36"/>
      <c r="I65" s="25"/>
      <c r="J65" s="25"/>
      <c r="K65" s="25"/>
      <c r="L65" s="25"/>
    </row>
    <row r="66" spans="1:12" ht="14.25">
      <c r="A66" s="25"/>
      <c r="B66" s="25"/>
      <c r="C66" s="25"/>
      <c r="D66" s="25"/>
      <c r="E66" s="25"/>
      <c r="F66" s="25"/>
      <c r="G66" s="25"/>
      <c r="H66" s="26"/>
      <c r="I66" s="27"/>
      <c r="J66" s="25"/>
      <c r="K66" s="25"/>
      <c r="L66" s="25"/>
    </row>
    <row r="67" spans="1:12" ht="14.25">
      <c r="A67" s="25"/>
      <c r="B67" s="25"/>
      <c r="C67" s="25"/>
      <c r="D67" s="25"/>
      <c r="E67" s="25"/>
      <c r="F67" s="25"/>
      <c r="G67" s="25"/>
      <c r="H67" s="26"/>
      <c r="I67" s="27"/>
      <c r="J67" s="25"/>
      <c r="K67" s="25"/>
      <c r="L67" s="25"/>
    </row>
    <row r="68" spans="1:12" ht="14.25">
      <c r="A68" s="25"/>
      <c r="B68" s="25"/>
      <c r="C68" s="25"/>
      <c r="D68" s="25"/>
      <c r="E68" s="25"/>
      <c r="F68" s="25"/>
      <c r="G68" s="25"/>
      <c r="H68" s="26"/>
      <c r="I68" s="27"/>
      <c r="J68" s="25"/>
      <c r="K68" s="25"/>
      <c r="L68" s="25"/>
    </row>
    <row r="69" spans="1:12" ht="14.25">
      <c r="A69" s="25"/>
      <c r="B69" s="25"/>
      <c r="C69" s="25"/>
      <c r="D69" s="25"/>
      <c r="E69" s="25"/>
      <c r="F69" s="25"/>
      <c r="G69" s="25"/>
      <c r="H69" s="26"/>
      <c r="I69" s="27"/>
      <c r="J69" s="25"/>
      <c r="K69" s="25"/>
      <c r="L69" s="25"/>
    </row>
    <row r="70" spans="1:12" ht="14.25">
      <c r="A70" s="25"/>
      <c r="B70" s="25"/>
      <c r="C70" s="25"/>
      <c r="D70" s="25"/>
      <c r="E70" s="25"/>
      <c r="F70" s="25"/>
      <c r="G70" s="25"/>
      <c r="H70" s="26"/>
      <c r="I70" s="27"/>
      <c r="J70" s="25"/>
      <c r="K70" s="25"/>
      <c r="L70" s="25"/>
    </row>
    <row r="71" spans="1:12" ht="14.25">
      <c r="A71" s="25"/>
      <c r="B71" s="25"/>
      <c r="C71" s="25"/>
      <c r="D71" s="25"/>
      <c r="E71" s="25"/>
      <c r="F71" s="25"/>
      <c r="G71" s="25"/>
      <c r="H71" s="26"/>
      <c r="I71" s="27"/>
      <c r="J71" s="27"/>
      <c r="K71" s="28"/>
      <c r="L71" s="25"/>
    </row>
    <row r="72" spans="1:12" ht="14.25">
      <c r="A72" s="28"/>
      <c r="B72" s="28"/>
      <c r="C72" s="28"/>
      <c r="D72" s="28"/>
      <c r="E72" s="28"/>
      <c r="F72" s="28"/>
      <c r="G72" s="28"/>
      <c r="H72" s="36"/>
      <c r="I72" s="25"/>
      <c r="J72" s="25"/>
      <c r="K72" s="25"/>
      <c r="L72" s="25"/>
    </row>
    <row r="73" spans="1:12" ht="14.25">
      <c r="A73" s="25"/>
      <c r="B73" s="25"/>
      <c r="C73" s="25"/>
      <c r="D73" s="25"/>
      <c r="E73" s="25"/>
      <c r="F73" s="25"/>
      <c r="G73" s="25"/>
      <c r="H73" s="26"/>
      <c r="I73" s="25"/>
      <c r="J73" s="25"/>
      <c r="K73" s="25"/>
      <c r="L73" s="25"/>
    </row>
    <row r="74" spans="1:12" ht="14.25">
      <c r="A74" s="25"/>
      <c r="B74" s="25"/>
      <c r="C74" s="25"/>
      <c r="D74" s="25"/>
      <c r="E74" s="25"/>
      <c r="F74" s="25"/>
      <c r="G74" s="25"/>
      <c r="H74" s="26"/>
      <c r="I74" s="25"/>
      <c r="J74" s="25"/>
      <c r="K74" s="25"/>
      <c r="L74" s="25"/>
    </row>
    <row r="75" spans="1:12" ht="14.25">
      <c r="A75" s="25"/>
      <c r="B75" s="25"/>
      <c r="C75" s="25"/>
      <c r="D75" s="25"/>
      <c r="E75" s="25"/>
      <c r="F75" s="25"/>
      <c r="G75" s="25"/>
      <c r="H75" s="26"/>
      <c r="I75" s="25"/>
      <c r="J75" s="25"/>
      <c r="K75" s="25"/>
      <c r="L75" s="25"/>
    </row>
    <row r="76" spans="1:12" ht="14.25">
      <c r="A76" s="25"/>
      <c r="B76" s="25"/>
      <c r="C76" s="25"/>
      <c r="D76" s="25"/>
      <c r="E76" s="25"/>
      <c r="F76" s="25"/>
      <c r="G76" s="25"/>
      <c r="H76" s="26"/>
      <c r="I76" s="27"/>
      <c r="J76" s="25"/>
      <c r="K76" s="25"/>
      <c r="L76" s="25"/>
    </row>
    <row r="77" spans="1:12" ht="14.25">
      <c r="A77" s="25"/>
      <c r="B77" s="25"/>
      <c r="C77" s="25"/>
      <c r="D77" s="25"/>
      <c r="E77" s="25"/>
      <c r="F77" s="25"/>
      <c r="G77" s="25"/>
      <c r="H77" s="26"/>
      <c r="I77" s="25"/>
      <c r="J77" s="25"/>
      <c r="K77" s="25"/>
      <c r="L77" s="25"/>
    </row>
    <row r="78" spans="1:12" ht="14.25">
      <c r="A78" s="25"/>
      <c r="B78" s="25"/>
      <c r="C78" s="25"/>
      <c r="D78" s="25"/>
      <c r="E78" s="25"/>
      <c r="F78" s="25"/>
      <c r="G78" s="25"/>
      <c r="H78" s="26"/>
      <c r="I78" s="25"/>
      <c r="J78" s="25"/>
      <c r="K78" s="25"/>
      <c r="L78" s="25"/>
    </row>
    <row r="79" spans="1:12" ht="14.25">
      <c r="A79" s="25"/>
      <c r="B79" s="25"/>
      <c r="C79" s="25"/>
      <c r="D79" s="25"/>
      <c r="E79" s="25"/>
      <c r="F79" s="25"/>
      <c r="G79" s="25"/>
      <c r="H79" s="26"/>
      <c r="I79" s="25"/>
      <c r="J79" s="25"/>
      <c r="K79" s="25"/>
      <c r="L79" s="25"/>
    </row>
    <row r="80" spans="1:12" ht="14.25">
      <c r="A80" s="25"/>
      <c r="B80" s="25"/>
      <c r="C80" s="25"/>
      <c r="D80" s="25"/>
      <c r="E80" s="25"/>
      <c r="F80" s="25"/>
      <c r="G80" s="25"/>
      <c r="H80" s="26"/>
      <c r="I80" s="25"/>
      <c r="J80" s="25"/>
      <c r="K80" s="25"/>
      <c r="L80" s="25"/>
    </row>
    <row r="81" spans="1:12" ht="14.25">
      <c r="A81" s="25"/>
      <c r="B81" s="25"/>
      <c r="C81" s="25"/>
      <c r="D81" s="25"/>
      <c r="E81" s="25"/>
      <c r="F81" s="25"/>
      <c r="G81" s="25"/>
      <c r="H81" s="26"/>
      <c r="I81" s="25"/>
      <c r="J81" s="25"/>
      <c r="K81" s="25"/>
      <c r="L81" s="25"/>
    </row>
    <row r="82" spans="1:12" ht="14.25">
      <c r="A82" s="25"/>
      <c r="B82" s="25"/>
      <c r="C82" s="25"/>
      <c r="D82" s="25"/>
      <c r="E82" s="25"/>
      <c r="F82" s="25"/>
      <c r="G82" s="25"/>
      <c r="H82" s="26"/>
      <c r="I82" s="25"/>
      <c r="J82" s="25"/>
      <c r="K82" s="25"/>
      <c r="L82" s="25"/>
    </row>
    <row r="83" spans="1:12" ht="14.25">
      <c r="A83" s="25"/>
      <c r="B83" s="25"/>
      <c r="C83" s="25"/>
      <c r="D83" s="25"/>
      <c r="E83" s="25"/>
      <c r="F83" s="25"/>
      <c r="G83" s="25"/>
      <c r="H83" s="26"/>
      <c r="I83" s="25"/>
      <c r="J83" s="25"/>
      <c r="K83" s="25"/>
      <c r="L83" s="25"/>
    </row>
    <row r="84" spans="1:12" ht="14.25">
      <c r="A84" s="25"/>
      <c r="B84" s="25"/>
      <c r="C84" s="25"/>
      <c r="D84" s="25"/>
      <c r="E84" s="25"/>
      <c r="F84" s="25"/>
      <c r="G84" s="25"/>
      <c r="H84" s="26"/>
      <c r="I84" s="25"/>
      <c r="J84" s="25"/>
      <c r="K84" s="25"/>
      <c r="L84" s="25"/>
    </row>
    <row r="85" spans="1:12" ht="14.25">
      <c r="A85" s="25"/>
      <c r="B85" s="25"/>
      <c r="C85" s="25"/>
      <c r="D85" s="25"/>
      <c r="E85" s="25"/>
      <c r="F85" s="25"/>
      <c r="G85" s="25"/>
      <c r="H85" s="26"/>
      <c r="I85" s="27"/>
      <c r="J85" s="25"/>
      <c r="K85" s="25"/>
      <c r="L85" s="25"/>
    </row>
    <row r="86" spans="1:12" ht="14.25">
      <c r="A86" s="25"/>
      <c r="B86" s="25"/>
      <c r="C86" s="25"/>
      <c r="D86" s="25"/>
      <c r="E86" s="25"/>
      <c r="F86" s="25"/>
      <c r="G86" s="25"/>
      <c r="H86" s="26"/>
      <c r="I86" s="27"/>
      <c r="J86" s="25"/>
      <c r="K86" s="25"/>
      <c r="L86" s="25"/>
    </row>
    <row r="87" spans="1:12" ht="14.25">
      <c r="A87" s="25"/>
      <c r="B87" s="25"/>
      <c r="C87" s="25"/>
      <c r="D87" s="25"/>
      <c r="E87" s="25"/>
      <c r="F87" s="25"/>
      <c r="G87" s="25"/>
      <c r="H87" s="26"/>
      <c r="I87" s="25"/>
      <c r="J87" s="25"/>
      <c r="K87" s="25"/>
      <c r="L87" s="25"/>
    </row>
    <row r="88" spans="1:12" ht="14.25">
      <c r="A88" s="25"/>
      <c r="B88" s="25"/>
      <c r="C88" s="25"/>
      <c r="D88" s="25"/>
      <c r="E88" s="25"/>
      <c r="F88" s="25"/>
      <c r="G88" s="25"/>
      <c r="H88" s="26"/>
      <c r="I88" s="25"/>
      <c r="J88" s="25"/>
      <c r="K88" s="25"/>
      <c r="L88" s="25"/>
    </row>
    <row r="89" spans="1:12" ht="14.25">
      <c r="A89" s="25"/>
      <c r="B89" s="25"/>
      <c r="C89" s="25"/>
      <c r="D89" s="25"/>
      <c r="E89" s="25"/>
      <c r="F89" s="25"/>
      <c r="G89" s="25"/>
      <c r="H89" s="26"/>
      <c r="I89" s="25"/>
      <c r="J89" s="25"/>
      <c r="K89" s="25"/>
      <c r="L89" s="25"/>
    </row>
    <row r="90" spans="1:12" ht="14.25">
      <c r="A90" s="25"/>
      <c r="B90" s="25"/>
      <c r="C90" s="25"/>
      <c r="D90" s="25"/>
      <c r="E90" s="25"/>
      <c r="F90" s="25"/>
      <c r="G90" s="25"/>
      <c r="H90" s="26"/>
      <c r="I90" s="27"/>
      <c r="J90" s="25"/>
      <c r="K90" s="25"/>
      <c r="L90" s="25"/>
    </row>
    <row r="91" spans="1:12" ht="14.25">
      <c r="A91" s="25"/>
      <c r="B91" s="25"/>
      <c r="C91" s="25"/>
      <c r="D91" s="25"/>
      <c r="E91" s="25"/>
      <c r="F91" s="25"/>
      <c r="G91" s="25"/>
      <c r="H91" s="26"/>
      <c r="I91" s="25"/>
      <c r="J91" s="25"/>
      <c r="K91" s="25"/>
      <c r="L91" s="25"/>
    </row>
    <row r="92" spans="1:12" ht="14.25">
      <c r="A92" s="25"/>
      <c r="B92" s="25"/>
      <c r="C92" s="25"/>
      <c r="D92" s="25"/>
      <c r="E92" s="25"/>
      <c r="F92" s="25"/>
      <c r="G92" s="25"/>
      <c r="H92" s="26"/>
      <c r="I92" s="25"/>
      <c r="J92" s="25"/>
      <c r="K92" s="25"/>
      <c r="L92" s="25"/>
    </row>
    <row r="93" spans="1:12" ht="14.25">
      <c r="A93" s="25"/>
      <c r="B93" s="25"/>
      <c r="C93" s="25"/>
      <c r="D93" s="25"/>
      <c r="E93" s="25"/>
      <c r="F93" s="25"/>
      <c r="G93" s="25"/>
      <c r="H93" s="26"/>
      <c r="I93" s="27"/>
      <c r="J93" s="27"/>
      <c r="K93" s="28"/>
      <c r="L93" s="25"/>
    </row>
    <row r="94" spans="1:12" ht="14.25">
      <c r="A94" s="28"/>
      <c r="B94" s="28"/>
      <c r="C94" s="28"/>
      <c r="D94" s="28"/>
      <c r="E94" s="28"/>
      <c r="F94" s="28"/>
      <c r="G94" s="28"/>
      <c r="H94" s="36"/>
      <c r="I94" s="25"/>
      <c r="J94" s="25"/>
      <c r="K94" s="25"/>
      <c r="L94" s="25"/>
    </row>
    <row r="95" spans="1:12" ht="14.25">
      <c r="A95" s="25"/>
      <c r="B95" s="25"/>
      <c r="C95" s="25"/>
      <c r="D95" s="25"/>
      <c r="E95" s="25"/>
      <c r="F95" s="25"/>
      <c r="G95" s="25"/>
      <c r="H95" s="26"/>
      <c r="I95" s="27"/>
      <c r="J95" s="25"/>
      <c r="K95" s="25"/>
      <c r="L95" s="25"/>
    </row>
    <row r="96" spans="1:12" ht="14.25">
      <c r="A96" s="25"/>
      <c r="B96" s="25"/>
      <c r="C96" s="25"/>
      <c r="D96" s="25"/>
      <c r="E96" s="25"/>
      <c r="F96" s="25"/>
      <c r="G96" s="25"/>
      <c r="H96" s="26"/>
      <c r="I96" s="27"/>
      <c r="J96" s="27"/>
      <c r="K96" s="28"/>
      <c r="L96" s="25"/>
    </row>
    <row r="97" spans="1:12" ht="14.25">
      <c r="A97" s="28"/>
      <c r="B97" s="28"/>
      <c r="C97" s="28"/>
      <c r="D97" s="28"/>
      <c r="E97" s="28"/>
      <c r="F97" s="28"/>
      <c r="G97" s="28"/>
      <c r="H97" s="36"/>
      <c r="I97" s="25"/>
      <c r="J97" s="25"/>
      <c r="K97" s="25"/>
      <c r="L97" s="25"/>
    </row>
    <row r="98" spans="1:12" ht="14.25">
      <c r="A98" s="25"/>
      <c r="B98" s="25"/>
      <c r="C98" s="25"/>
      <c r="D98" s="25"/>
      <c r="E98" s="25"/>
      <c r="F98" s="25"/>
      <c r="G98" s="25"/>
      <c r="H98" s="26"/>
      <c r="I98" s="27"/>
      <c r="J98" s="25"/>
      <c r="K98" s="25"/>
      <c r="L98" s="25"/>
    </row>
    <row r="99" spans="1:12" ht="14.25">
      <c r="A99" s="25"/>
      <c r="B99" s="25"/>
      <c r="C99" s="25"/>
      <c r="D99" s="25"/>
      <c r="E99" s="25"/>
      <c r="F99" s="25"/>
      <c r="G99" s="25"/>
      <c r="H99" s="26"/>
      <c r="I99" s="27"/>
      <c r="J99" s="25"/>
      <c r="K99" s="25"/>
      <c r="L99" s="25"/>
    </row>
    <row r="100" spans="1:12" ht="14.25">
      <c r="A100" s="25"/>
      <c r="B100" s="25"/>
      <c r="C100" s="25"/>
      <c r="D100" s="25"/>
      <c r="E100" s="25"/>
      <c r="F100" s="25"/>
      <c r="G100" s="25"/>
      <c r="H100" s="26"/>
      <c r="I100" s="27"/>
      <c r="J100" s="27"/>
      <c r="K100" s="28"/>
      <c r="L100" s="28"/>
    </row>
    <row r="101" spans="1:12" ht="14.25">
      <c r="A101" s="28"/>
      <c r="B101" s="28"/>
      <c r="C101" s="28"/>
      <c r="D101" s="28"/>
      <c r="E101" s="28"/>
      <c r="F101" s="28"/>
      <c r="G101" s="28"/>
      <c r="H101" s="36"/>
      <c r="I101" s="25"/>
      <c r="J101" s="25"/>
      <c r="K101" s="25"/>
      <c r="L101" s="25"/>
    </row>
    <row r="102" spans="1:12" ht="14.25">
      <c r="A102" s="25"/>
      <c r="B102" s="25"/>
      <c r="C102" s="25"/>
      <c r="D102" s="25"/>
      <c r="E102" s="25"/>
      <c r="F102" s="25"/>
      <c r="G102" s="25"/>
      <c r="H102" s="26"/>
      <c r="I102" s="27"/>
      <c r="J102" s="25"/>
      <c r="K102" s="25"/>
      <c r="L102" s="25"/>
    </row>
    <row r="103" spans="1:12" ht="14.25">
      <c r="A103" s="25"/>
      <c r="B103" s="25"/>
      <c r="C103" s="25"/>
      <c r="D103" s="25"/>
      <c r="E103" s="25"/>
      <c r="F103" s="25"/>
      <c r="G103" s="25"/>
      <c r="H103" s="26"/>
      <c r="I103" s="27"/>
      <c r="J103" s="25"/>
      <c r="K103" s="25"/>
      <c r="L103" s="25"/>
    </row>
    <row r="104" spans="1:12" ht="14.25">
      <c r="A104" s="25"/>
      <c r="B104" s="25"/>
      <c r="C104" s="25"/>
      <c r="D104" s="25"/>
      <c r="E104" s="25"/>
      <c r="F104" s="25"/>
      <c r="G104" s="25"/>
      <c r="H104" s="26"/>
      <c r="I104" s="27"/>
      <c r="J104" s="25"/>
      <c r="K104" s="25"/>
      <c r="L104" s="25"/>
    </row>
    <row r="105" spans="1:12" ht="14.25">
      <c r="A105" s="25"/>
      <c r="B105" s="25"/>
      <c r="C105" s="25"/>
      <c r="D105" s="25"/>
      <c r="E105" s="25"/>
      <c r="F105" s="25"/>
      <c r="G105" s="25"/>
      <c r="H105" s="26"/>
      <c r="I105" s="27"/>
      <c r="J105" s="25"/>
      <c r="K105" s="25"/>
      <c r="L105" s="25"/>
    </row>
    <row r="106" spans="1:12" ht="14.25">
      <c r="A106" s="25"/>
      <c r="B106" s="25"/>
      <c r="C106" s="25"/>
      <c r="D106" s="25"/>
      <c r="E106" s="25"/>
      <c r="F106" s="25"/>
      <c r="G106" s="25"/>
      <c r="H106" s="26"/>
      <c r="I106" s="27"/>
      <c r="J106" s="25"/>
      <c r="K106" s="25"/>
      <c r="L106" s="25"/>
    </row>
    <row r="107" spans="1:12" ht="14.25">
      <c r="A107" s="25"/>
      <c r="B107" s="25"/>
      <c r="C107" s="25"/>
      <c r="D107" s="25"/>
      <c r="E107" s="25"/>
      <c r="F107" s="25"/>
      <c r="G107" s="25"/>
      <c r="H107" s="26"/>
      <c r="I107" s="27"/>
      <c r="J107" s="25"/>
      <c r="K107" s="25"/>
      <c r="L107" s="25"/>
    </row>
    <row r="108" spans="1:12" ht="14.25">
      <c r="A108" s="25"/>
      <c r="B108" s="25"/>
      <c r="C108" s="25"/>
      <c r="D108" s="25"/>
      <c r="E108" s="25"/>
      <c r="F108" s="25"/>
      <c r="G108" s="25"/>
      <c r="H108" s="26"/>
      <c r="I108" s="25"/>
      <c r="J108" s="25"/>
      <c r="K108" s="25"/>
      <c r="L108" s="25"/>
    </row>
    <row r="109" spans="1:12" ht="14.25">
      <c r="A109" s="25"/>
      <c r="B109" s="25"/>
      <c r="C109" s="25"/>
      <c r="D109" s="25"/>
      <c r="E109" s="25"/>
      <c r="F109" s="25"/>
      <c r="G109" s="25"/>
      <c r="H109" s="26"/>
      <c r="I109" s="27"/>
      <c r="J109" s="25"/>
      <c r="K109" s="25"/>
      <c r="L109" s="25"/>
    </row>
    <row r="110" spans="1:12" ht="14.25">
      <c r="A110" s="25"/>
      <c r="B110" s="25"/>
      <c r="C110" s="25"/>
      <c r="D110" s="25"/>
      <c r="E110" s="25"/>
      <c r="F110" s="25"/>
      <c r="G110" s="25"/>
      <c r="H110" s="26"/>
      <c r="I110" s="27"/>
      <c r="J110" s="25"/>
      <c r="K110" s="25"/>
      <c r="L110" s="25"/>
    </row>
    <row r="111" spans="1:12" ht="14.25">
      <c r="A111" s="25"/>
      <c r="B111" s="25"/>
      <c r="C111" s="25"/>
      <c r="D111" s="25"/>
      <c r="E111" s="25"/>
      <c r="F111" s="25"/>
      <c r="G111" s="25"/>
      <c r="H111" s="26"/>
      <c r="I111" s="27"/>
      <c r="J111" s="25"/>
      <c r="K111" s="25"/>
      <c r="L111" s="25"/>
    </row>
    <row r="112" spans="1:12" ht="14.25">
      <c r="A112" s="25"/>
      <c r="B112" s="25"/>
      <c r="C112" s="25"/>
      <c r="D112" s="25"/>
      <c r="E112" s="25"/>
      <c r="F112" s="25"/>
      <c r="G112" s="25"/>
      <c r="H112" s="26"/>
      <c r="I112" s="27"/>
      <c r="J112" s="27"/>
      <c r="K112" s="28"/>
      <c r="L112" s="28"/>
    </row>
    <row r="113" spans="1:12" ht="14.25">
      <c r="A113" s="28"/>
      <c r="B113" s="28"/>
      <c r="C113" s="28"/>
      <c r="D113" s="28"/>
      <c r="E113" s="28"/>
      <c r="F113" s="28"/>
      <c r="G113" s="28"/>
      <c r="H113" s="36"/>
      <c r="I113" s="25"/>
      <c r="J113" s="25"/>
      <c r="K113" s="25"/>
      <c r="L113" s="25"/>
    </row>
    <row r="114" spans="1:12" ht="14.25">
      <c r="A114" s="25"/>
      <c r="B114" s="25"/>
      <c r="C114" s="25"/>
      <c r="D114" s="25"/>
      <c r="E114" s="25"/>
      <c r="F114" s="25"/>
      <c r="G114" s="25"/>
      <c r="H114" s="26"/>
      <c r="I114" s="25"/>
      <c r="J114" s="25"/>
      <c r="K114" s="25"/>
      <c r="L114" s="25"/>
    </row>
    <row r="115" spans="1:12" ht="14.25">
      <c r="A115" s="25"/>
      <c r="B115" s="25"/>
      <c r="C115" s="25"/>
      <c r="D115" s="25"/>
      <c r="E115" s="25"/>
      <c r="F115" s="25"/>
      <c r="G115" s="25"/>
      <c r="H115" s="26"/>
      <c r="I115" s="27"/>
      <c r="J115" s="25"/>
      <c r="K115" s="25"/>
      <c r="L115" s="25"/>
    </row>
    <row r="116" spans="1:12" ht="14.25">
      <c r="A116" s="25"/>
      <c r="B116" s="25"/>
      <c r="C116" s="25"/>
      <c r="D116" s="25"/>
      <c r="E116" s="25"/>
      <c r="F116" s="25"/>
      <c r="G116" s="25"/>
      <c r="H116" s="26"/>
      <c r="I116" s="25"/>
      <c r="J116" s="25"/>
      <c r="K116" s="25"/>
      <c r="L116" s="25"/>
    </row>
    <row r="117" spans="1:12" ht="14.25">
      <c r="A117" s="25"/>
      <c r="B117" s="25"/>
      <c r="C117" s="25"/>
      <c r="D117" s="25"/>
      <c r="E117" s="25"/>
      <c r="F117" s="25"/>
      <c r="G117" s="25"/>
      <c r="H117" s="26"/>
      <c r="I117" s="25"/>
      <c r="J117" s="25"/>
      <c r="K117" s="25"/>
      <c r="L117" s="25"/>
    </row>
    <row r="118" spans="1:12" ht="14.25">
      <c r="A118" s="25"/>
      <c r="B118" s="25"/>
      <c r="C118" s="25"/>
      <c r="D118" s="25"/>
      <c r="E118" s="25"/>
      <c r="F118" s="25"/>
      <c r="G118" s="25"/>
      <c r="H118" s="26"/>
      <c r="I118" s="25"/>
      <c r="J118" s="25"/>
      <c r="K118" s="25"/>
      <c r="L118" s="25"/>
    </row>
    <row r="119" spans="1:12" ht="14.25">
      <c r="A119" s="25"/>
      <c r="B119" s="25"/>
      <c r="C119" s="25"/>
      <c r="D119" s="25"/>
      <c r="E119" s="25"/>
      <c r="F119" s="25"/>
      <c r="G119" s="25"/>
      <c r="H119" s="26"/>
      <c r="I119" s="25"/>
      <c r="J119" s="25"/>
      <c r="K119" s="25"/>
      <c r="L119" s="25"/>
    </row>
    <row r="120" spans="1:12" ht="14.25">
      <c r="A120" s="25"/>
      <c r="B120" s="25"/>
      <c r="C120" s="25"/>
      <c r="D120" s="25"/>
      <c r="E120" s="25"/>
      <c r="F120" s="25"/>
      <c r="G120" s="25"/>
      <c r="H120" s="26"/>
      <c r="I120" s="25"/>
      <c r="J120" s="25"/>
      <c r="K120" s="25"/>
      <c r="L120" s="25"/>
    </row>
    <row r="121" spans="1:12" ht="14.25">
      <c r="A121" s="25"/>
      <c r="B121" s="25"/>
      <c r="C121" s="25"/>
      <c r="D121" s="25"/>
      <c r="E121" s="25"/>
      <c r="F121" s="25"/>
      <c r="G121" s="25"/>
      <c r="H121" s="26"/>
      <c r="I121" s="25"/>
      <c r="J121" s="25"/>
      <c r="K121" s="25"/>
      <c r="L121" s="25"/>
    </row>
    <row r="122" spans="1:12" ht="14.25">
      <c r="A122" s="25"/>
      <c r="B122" s="25"/>
      <c r="C122" s="25"/>
      <c r="D122" s="25"/>
      <c r="E122" s="25"/>
      <c r="F122" s="25"/>
      <c r="G122" s="25"/>
      <c r="H122" s="26"/>
      <c r="I122" s="25"/>
      <c r="J122" s="25"/>
      <c r="K122" s="25"/>
      <c r="L122" s="25"/>
    </row>
    <row r="123" spans="1:12" ht="14.25">
      <c r="A123" s="25"/>
      <c r="B123" s="25"/>
      <c r="C123" s="25"/>
      <c r="D123" s="25"/>
      <c r="E123" s="25"/>
      <c r="F123" s="25"/>
      <c r="G123" s="25"/>
      <c r="H123" s="26"/>
      <c r="I123" s="27"/>
      <c r="J123" s="25"/>
      <c r="K123" s="25"/>
      <c r="L123" s="25"/>
    </row>
    <row r="124" spans="1:12" ht="14.25">
      <c r="A124" s="25"/>
      <c r="B124" s="25"/>
      <c r="C124" s="25"/>
      <c r="D124" s="25"/>
      <c r="E124" s="25"/>
      <c r="F124" s="25"/>
      <c r="G124" s="25"/>
      <c r="H124" s="26"/>
      <c r="I124" s="27"/>
      <c r="J124" s="27"/>
      <c r="K124" s="28"/>
      <c r="L124" s="28"/>
    </row>
    <row r="125" spans="1:12" ht="14.25">
      <c r="A125" s="28"/>
      <c r="B125" s="28"/>
      <c r="C125" s="28"/>
      <c r="D125" s="28"/>
      <c r="E125" s="28"/>
      <c r="F125" s="28"/>
      <c r="G125" s="28"/>
      <c r="H125" s="36"/>
      <c r="I125" s="27"/>
      <c r="J125" s="27"/>
      <c r="K125" s="28"/>
      <c r="L125" s="28"/>
    </row>
    <row r="126" spans="1:12" ht="14.25">
      <c r="A126" s="25"/>
      <c r="B126" s="25"/>
      <c r="C126" s="25"/>
      <c r="D126" s="25"/>
      <c r="E126" s="25"/>
      <c r="F126" s="25"/>
      <c r="G126" s="25"/>
      <c r="H126" s="26"/>
      <c r="I126" s="25"/>
      <c r="J126" s="25"/>
      <c r="K126" s="25"/>
      <c r="L126" s="25"/>
    </row>
    <row r="127" spans="1:12" ht="14.25">
      <c r="A127" s="25"/>
      <c r="B127" s="25"/>
      <c r="C127" s="25"/>
      <c r="D127" s="25"/>
      <c r="E127" s="25"/>
      <c r="F127" s="25"/>
      <c r="G127" s="25"/>
      <c r="H127" s="26"/>
      <c r="I127" s="25"/>
      <c r="J127" s="25"/>
      <c r="K127" s="25"/>
      <c r="L127" s="25"/>
    </row>
    <row r="128" spans="1:12" ht="14.25">
      <c r="A128" s="25"/>
      <c r="B128" s="25"/>
      <c r="C128" s="25"/>
      <c r="D128" s="25"/>
      <c r="E128" s="25"/>
      <c r="F128" s="25"/>
      <c r="G128" s="25"/>
      <c r="H128" s="26"/>
      <c r="I128" s="25"/>
      <c r="J128" s="25"/>
      <c r="K128" s="25"/>
      <c r="L128" s="25"/>
    </row>
    <row r="129" spans="1:12" ht="14.25">
      <c r="A129" s="25"/>
      <c r="B129" s="25"/>
      <c r="C129" s="25"/>
      <c r="D129" s="25"/>
      <c r="E129" s="25"/>
      <c r="F129" s="25"/>
      <c r="G129" s="25"/>
      <c r="H129" s="26"/>
      <c r="I129" s="27"/>
      <c r="J129" s="27"/>
      <c r="K129" s="28"/>
      <c r="L129" s="28"/>
    </row>
    <row r="130" spans="1:12" ht="14.25">
      <c r="A130" s="28"/>
      <c r="B130" s="28"/>
      <c r="C130" s="28"/>
      <c r="D130" s="28"/>
      <c r="E130" s="28"/>
      <c r="F130" s="28"/>
      <c r="G130" s="28"/>
      <c r="H130" s="36"/>
      <c r="I130" s="25"/>
      <c r="J130" s="25"/>
      <c r="K130" s="25"/>
      <c r="L130" s="25"/>
    </row>
    <row r="131" spans="1:12" ht="14.25">
      <c r="A131" s="25"/>
      <c r="B131" s="25"/>
      <c r="C131" s="25"/>
      <c r="D131" s="25"/>
      <c r="E131" s="25"/>
      <c r="F131" s="25"/>
      <c r="G131" s="25"/>
      <c r="H131" s="26"/>
      <c r="I131" s="27"/>
      <c r="J131" s="27"/>
      <c r="K131" s="28"/>
      <c r="L131" s="25"/>
    </row>
    <row r="132" spans="1:12" ht="14.25">
      <c r="A132" s="28"/>
      <c r="B132" s="28"/>
      <c r="C132" s="28"/>
      <c r="D132" s="28"/>
      <c r="E132" s="28"/>
      <c r="F132" s="28"/>
      <c r="G132" s="28"/>
      <c r="H132" s="36"/>
      <c r="I132" s="25"/>
      <c r="J132" s="25"/>
      <c r="K132" s="25"/>
      <c r="L132" s="25"/>
    </row>
    <row r="133" spans="1:12" ht="14.25">
      <c r="A133" s="25"/>
      <c r="B133" s="25"/>
      <c r="C133" s="25"/>
      <c r="D133" s="25"/>
      <c r="E133" s="25"/>
      <c r="F133" s="25"/>
      <c r="G133" s="25"/>
      <c r="H133" s="26"/>
      <c r="I133" s="25"/>
      <c r="J133" s="25"/>
      <c r="K133" s="25"/>
      <c r="L133" s="25"/>
    </row>
    <row r="134" spans="1:12" ht="14.25">
      <c r="A134" s="25"/>
      <c r="B134" s="25"/>
      <c r="C134" s="25"/>
      <c r="D134" s="25"/>
      <c r="E134" s="25"/>
      <c r="F134" s="25"/>
      <c r="G134" s="25"/>
      <c r="H134" s="26"/>
      <c r="I134" s="25"/>
      <c r="J134" s="25"/>
      <c r="K134" s="25"/>
      <c r="L134" s="25"/>
    </row>
    <row r="135" spans="1:12" ht="14.25">
      <c r="A135" s="25"/>
      <c r="B135" s="25"/>
      <c r="C135" s="25"/>
      <c r="D135" s="25"/>
      <c r="E135" s="25"/>
      <c r="F135" s="25"/>
      <c r="G135" s="25"/>
      <c r="H135" s="26"/>
      <c r="I135" s="27"/>
      <c r="J135" s="25"/>
      <c r="K135" s="25"/>
      <c r="L135" s="25"/>
    </row>
    <row r="136" spans="1:12" ht="14.25">
      <c r="A136" s="25"/>
      <c r="B136" s="25"/>
      <c r="C136" s="25"/>
      <c r="D136" s="25"/>
      <c r="E136" s="25"/>
      <c r="F136" s="25"/>
      <c r="G136" s="25"/>
      <c r="H136" s="26"/>
      <c r="I136" s="27"/>
      <c r="J136" s="25"/>
      <c r="K136" s="25"/>
      <c r="L136" s="25"/>
    </row>
    <row r="137" spans="1:12" ht="14.25">
      <c r="A137" s="25"/>
      <c r="B137" s="25"/>
      <c r="C137" s="25"/>
      <c r="D137" s="25"/>
      <c r="E137" s="25"/>
      <c r="F137" s="25"/>
      <c r="G137" s="25"/>
      <c r="H137" s="26"/>
      <c r="I137" s="27"/>
      <c r="J137" s="25"/>
      <c r="K137" s="25"/>
      <c r="L137" s="25"/>
    </row>
    <row r="138" spans="1:12" ht="14.25">
      <c r="A138" s="25"/>
      <c r="B138" s="25"/>
      <c r="C138" s="25"/>
      <c r="D138" s="25"/>
      <c r="E138" s="25"/>
      <c r="F138" s="25"/>
      <c r="G138" s="25"/>
      <c r="H138" s="26"/>
      <c r="I138" s="25"/>
      <c r="J138" s="25"/>
      <c r="K138" s="25"/>
      <c r="L138" s="25"/>
    </row>
    <row r="139" spans="1:12" ht="14.25">
      <c r="A139" s="25"/>
      <c r="B139" s="25"/>
      <c r="C139" s="25"/>
      <c r="D139" s="25"/>
      <c r="E139" s="25"/>
      <c r="F139" s="25"/>
      <c r="G139" s="25"/>
      <c r="H139" s="26"/>
      <c r="I139" s="25"/>
      <c r="J139" s="25"/>
      <c r="K139" s="25"/>
      <c r="L139" s="25"/>
    </row>
    <row r="140" spans="1:12" ht="14.25">
      <c r="A140" s="25"/>
      <c r="B140" s="25"/>
      <c r="C140" s="25"/>
      <c r="D140" s="25"/>
      <c r="E140" s="25"/>
      <c r="F140" s="25"/>
      <c r="G140" s="25"/>
      <c r="H140" s="26"/>
      <c r="I140" s="25"/>
      <c r="J140" s="25"/>
      <c r="K140" s="25"/>
      <c r="L140" s="25"/>
    </row>
    <row r="141" spans="1:12" ht="14.25">
      <c r="A141" s="25"/>
      <c r="B141" s="25"/>
      <c r="C141" s="25"/>
      <c r="D141" s="25"/>
      <c r="E141" s="25"/>
      <c r="F141" s="25"/>
      <c r="G141" s="25"/>
      <c r="H141" s="26"/>
      <c r="I141" s="27"/>
      <c r="J141" s="27"/>
      <c r="K141" s="28"/>
      <c r="L141" s="25"/>
    </row>
    <row r="142" spans="1:12" ht="14.25">
      <c r="A142" s="28"/>
      <c r="B142" s="28"/>
      <c r="C142" s="28"/>
      <c r="D142" s="28"/>
      <c r="E142" s="28"/>
      <c r="F142" s="28"/>
      <c r="G142" s="28"/>
      <c r="H142" s="36"/>
      <c r="I142" s="27"/>
      <c r="J142" s="27"/>
      <c r="K142" s="28"/>
      <c r="L142" s="25"/>
    </row>
    <row r="143" spans="1:12" ht="14.25">
      <c r="A143" s="25"/>
      <c r="B143" s="25"/>
      <c r="C143" s="25"/>
      <c r="D143" s="25"/>
      <c r="E143" s="25"/>
      <c r="F143" s="25"/>
      <c r="G143" s="25"/>
      <c r="H143" s="26"/>
      <c r="I143" s="25"/>
      <c r="J143" s="25"/>
      <c r="K143" s="25"/>
      <c r="L143" s="25"/>
    </row>
    <row r="144" spans="1:12" ht="14.25">
      <c r="A144" s="25"/>
      <c r="B144" s="25"/>
      <c r="C144" s="25"/>
      <c r="D144" s="25"/>
      <c r="E144" s="25"/>
      <c r="F144" s="25"/>
      <c r="G144" s="25"/>
      <c r="H144" s="26"/>
      <c r="I144" s="25"/>
      <c r="J144" s="25"/>
      <c r="K144" s="25"/>
      <c r="L144" s="25"/>
    </row>
    <row r="145" spans="1:12" ht="14.25">
      <c r="A145" s="25"/>
      <c r="B145" s="25"/>
      <c r="C145" s="25"/>
      <c r="D145" s="25"/>
      <c r="E145" s="25"/>
      <c r="F145" s="25"/>
      <c r="G145" s="25"/>
      <c r="H145" s="26"/>
      <c r="I145" s="27"/>
      <c r="J145" s="27"/>
      <c r="K145" s="28"/>
      <c r="L145" s="28"/>
    </row>
    <row r="146" spans="1:12" ht="14.25">
      <c r="A146" s="28"/>
      <c r="B146" s="28"/>
      <c r="C146" s="28"/>
      <c r="D146" s="28"/>
      <c r="E146" s="28"/>
      <c r="F146" s="28"/>
      <c r="G146" s="28"/>
      <c r="H146" s="36"/>
      <c r="I146" s="25"/>
      <c r="J146" s="25"/>
      <c r="K146" s="25"/>
      <c r="L146" s="25"/>
    </row>
    <row r="147" spans="1:12" ht="14.25">
      <c r="A147" s="25"/>
      <c r="B147" s="25"/>
      <c r="C147" s="25"/>
      <c r="D147" s="25"/>
      <c r="E147" s="25"/>
      <c r="F147" s="25"/>
      <c r="G147" s="25"/>
      <c r="H147" s="26"/>
      <c r="I147" s="27"/>
      <c r="J147" s="27"/>
      <c r="K147" s="28"/>
      <c r="L147" s="28"/>
    </row>
    <row r="148" spans="1:12" ht="14.25">
      <c r="A148" s="28"/>
      <c r="B148" s="28"/>
      <c r="C148" s="28"/>
      <c r="D148" s="28"/>
      <c r="E148" s="28"/>
      <c r="F148" s="28"/>
      <c r="G148" s="28"/>
      <c r="H148" s="36"/>
      <c r="I148" s="25"/>
      <c r="J148" s="25"/>
      <c r="K148" s="25"/>
      <c r="L148" s="25"/>
    </row>
    <row r="149" spans="1:12" ht="14.25">
      <c r="A149" s="25"/>
      <c r="B149" s="25"/>
      <c r="C149" s="25"/>
      <c r="D149" s="25"/>
      <c r="E149" s="25"/>
      <c r="F149" s="25"/>
      <c r="G149" s="25"/>
      <c r="H149" s="26"/>
      <c r="I149" s="25"/>
      <c r="J149" s="25"/>
      <c r="K149" s="25"/>
      <c r="L149" s="25"/>
    </row>
    <row r="150" spans="1:12" ht="14.25">
      <c r="A150" s="25"/>
      <c r="B150" s="25"/>
      <c r="C150" s="25"/>
      <c r="D150" s="25"/>
      <c r="E150" s="25"/>
      <c r="F150" s="25"/>
      <c r="G150" s="25"/>
      <c r="H150" s="26"/>
      <c r="I150" s="27"/>
      <c r="J150" s="27"/>
      <c r="K150" s="28"/>
      <c r="L150" s="28"/>
    </row>
    <row r="151" spans="1:12" ht="14.25">
      <c r="A151" s="28"/>
      <c r="B151" s="28"/>
      <c r="C151" s="28"/>
      <c r="D151" s="28"/>
      <c r="E151" s="28"/>
      <c r="F151" s="28"/>
      <c r="G151" s="28"/>
      <c r="H151" s="36"/>
      <c r="I151" s="27"/>
      <c r="J151" s="27"/>
      <c r="K151" s="28"/>
      <c r="L151" s="28"/>
    </row>
    <row r="152" spans="1:12" ht="14.25">
      <c r="A152" s="25"/>
      <c r="B152" s="25"/>
      <c r="C152" s="25"/>
      <c r="D152" s="25"/>
      <c r="E152" s="25"/>
      <c r="F152" s="25"/>
      <c r="G152" s="25"/>
      <c r="H152" s="26"/>
      <c r="I152" s="27"/>
      <c r="J152" s="25"/>
      <c r="K152" s="25"/>
      <c r="L152" s="25"/>
    </row>
    <row r="153" spans="1:12" ht="14.25">
      <c r="A153" s="25"/>
      <c r="B153" s="25"/>
      <c r="C153" s="25"/>
      <c r="D153" s="25"/>
      <c r="E153" s="25"/>
      <c r="F153" s="25"/>
      <c r="G153" s="25"/>
      <c r="H153" s="26"/>
      <c r="I153" s="25"/>
      <c r="J153" s="25"/>
      <c r="K153" s="25"/>
      <c r="L153" s="25"/>
    </row>
    <row r="154" spans="1:12" ht="14.25">
      <c r="A154" s="25"/>
      <c r="B154" s="25"/>
      <c r="C154" s="25"/>
      <c r="D154" s="25"/>
      <c r="E154" s="25"/>
      <c r="F154" s="25"/>
      <c r="G154" s="25"/>
      <c r="H154" s="26"/>
      <c r="I154" s="25"/>
      <c r="J154" s="25"/>
      <c r="K154" s="25"/>
      <c r="L154" s="25"/>
    </row>
    <row r="155" spans="1:12" ht="14.25">
      <c r="A155" s="25"/>
      <c r="B155" s="25"/>
      <c r="C155" s="25"/>
      <c r="D155" s="25"/>
      <c r="E155" s="25"/>
      <c r="F155" s="25"/>
      <c r="G155" s="25"/>
      <c r="H155" s="26"/>
      <c r="I155" s="27"/>
      <c r="J155" s="27"/>
      <c r="K155" s="28"/>
      <c r="L155" s="25"/>
    </row>
    <row r="156" spans="1:12" ht="14.25">
      <c r="A156" s="28"/>
      <c r="B156" s="28"/>
      <c r="C156" s="28"/>
      <c r="D156" s="28"/>
      <c r="E156" s="28"/>
      <c r="F156" s="28"/>
      <c r="G156" s="28"/>
      <c r="H156" s="36"/>
      <c r="I156" s="27"/>
      <c r="J156" s="27"/>
      <c r="K156" s="28"/>
      <c r="L156" s="25"/>
    </row>
    <row r="157" spans="1:12" ht="14.25">
      <c r="A157" s="25"/>
      <c r="B157" s="25"/>
      <c r="C157" s="25"/>
      <c r="D157" s="25"/>
      <c r="E157" s="25"/>
      <c r="F157" s="25"/>
      <c r="G157" s="25"/>
      <c r="H157" s="26"/>
      <c r="I157" s="25"/>
      <c r="J157" s="25"/>
      <c r="K157" s="25"/>
      <c r="L157" s="25"/>
    </row>
    <row r="158" spans="1:12" ht="14.25">
      <c r="A158" s="25"/>
      <c r="B158" s="25"/>
      <c r="C158" s="25"/>
      <c r="D158" s="25"/>
      <c r="E158" s="25"/>
      <c r="F158" s="25"/>
      <c r="G158" s="25"/>
      <c r="H158" s="26"/>
      <c r="I158" s="25"/>
      <c r="J158" s="25"/>
      <c r="K158" s="25"/>
      <c r="L158" s="25"/>
    </row>
    <row r="159" spans="1:12" ht="14.25">
      <c r="A159" s="25"/>
      <c r="B159" s="25"/>
      <c r="C159" s="25"/>
      <c r="D159" s="25"/>
      <c r="E159" s="25"/>
      <c r="F159" s="25"/>
      <c r="G159" s="25"/>
      <c r="H159" s="26"/>
      <c r="I159" s="25"/>
      <c r="J159" s="25"/>
      <c r="K159" s="25"/>
      <c r="L159" s="25"/>
    </row>
    <row r="160" spans="1:12" ht="14.25">
      <c r="A160" s="25"/>
      <c r="B160" s="25"/>
      <c r="C160" s="25"/>
      <c r="D160" s="25"/>
      <c r="E160" s="25"/>
      <c r="F160" s="25"/>
      <c r="G160" s="25"/>
      <c r="H160" s="26"/>
      <c r="I160" s="25"/>
      <c r="J160" s="25"/>
      <c r="K160" s="25"/>
      <c r="L160" s="25"/>
    </row>
    <row r="161" spans="1:12" ht="14.25">
      <c r="A161" s="25"/>
      <c r="B161" s="25"/>
      <c r="C161" s="25"/>
      <c r="D161" s="25"/>
      <c r="E161" s="25"/>
      <c r="F161" s="25"/>
      <c r="G161" s="25"/>
      <c r="H161" s="26"/>
      <c r="I161" s="25"/>
      <c r="J161" s="25"/>
      <c r="K161" s="25"/>
      <c r="L161" s="25"/>
    </row>
    <row r="162" spans="1:12" ht="14.25">
      <c r="A162" s="25"/>
      <c r="B162" s="25"/>
      <c r="C162" s="25"/>
      <c r="D162" s="25"/>
      <c r="E162" s="25"/>
      <c r="F162" s="25"/>
      <c r="G162" s="25"/>
      <c r="H162" s="26"/>
      <c r="I162" s="25"/>
      <c r="J162" s="25"/>
      <c r="K162" s="25"/>
      <c r="L162" s="25"/>
    </row>
    <row r="163" spans="1:12" ht="14.25">
      <c r="A163" s="25"/>
      <c r="B163" s="25"/>
      <c r="C163" s="25"/>
      <c r="D163" s="25"/>
      <c r="E163" s="25"/>
      <c r="F163" s="25"/>
      <c r="G163" s="25"/>
      <c r="H163" s="26"/>
      <c r="I163" s="25"/>
      <c r="J163" s="25"/>
      <c r="K163" s="25"/>
      <c r="L163" s="25"/>
    </row>
    <row r="164" spans="1:12" ht="14.25">
      <c r="A164" s="25"/>
      <c r="B164" s="25"/>
      <c r="C164" s="25"/>
      <c r="D164" s="25"/>
      <c r="E164" s="25"/>
      <c r="F164" s="25"/>
      <c r="G164" s="25"/>
      <c r="H164" s="26"/>
      <c r="I164" s="25"/>
      <c r="J164" s="25"/>
      <c r="K164" s="25"/>
      <c r="L164" s="25"/>
    </row>
    <row r="165" spans="1:12" ht="14.25">
      <c r="A165" s="25"/>
      <c r="B165" s="25"/>
      <c r="C165" s="25"/>
      <c r="D165" s="25"/>
      <c r="E165" s="25"/>
      <c r="F165" s="25"/>
      <c r="G165" s="25"/>
      <c r="H165" s="26"/>
      <c r="I165" s="25"/>
      <c r="J165" s="25"/>
      <c r="K165" s="25"/>
      <c r="L165" s="25"/>
    </row>
    <row r="166" spans="1:12" ht="14.25">
      <c r="A166" s="25"/>
      <c r="B166" s="25"/>
      <c r="C166" s="25"/>
      <c r="D166" s="25"/>
      <c r="E166" s="25"/>
      <c r="F166" s="25"/>
      <c r="G166" s="25"/>
      <c r="H166" s="26"/>
      <c r="I166" s="25"/>
      <c r="J166" s="25"/>
      <c r="K166" s="25"/>
      <c r="L166" s="25"/>
    </row>
    <row r="167" spans="1:12" ht="14.25">
      <c r="A167" s="25"/>
      <c r="B167" s="25"/>
      <c r="C167" s="25"/>
      <c r="D167" s="25"/>
      <c r="E167" s="25"/>
      <c r="F167" s="25"/>
      <c r="G167" s="25"/>
      <c r="H167" s="26"/>
      <c r="I167" s="25"/>
      <c r="J167" s="25"/>
      <c r="K167" s="25"/>
      <c r="L167" s="25"/>
    </row>
    <row r="168" spans="1:12" ht="14.25">
      <c r="A168" s="25"/>
      <c r="B168" s="25"/>
      <c r="C168" s="25"/>
      <c r="D168" s="25"/>
      <c r="E168" s="25"/>
      <c r="F168" s="25"/>
      <c r="G168" s="25"/>
      <c r="H168" s="26"/>
      <c r="I168" s="25"/>
      <c r="J168" s="25"/>
      <c r="K168" s="25"/>
      <c r="L168" s="25"/>
    </row>
    <row r="169" spans="1:12" ht="14.25">
      <c r="A169" s="25"/>
      <c r="B169" s="25"/>
      <c r="C169" s="25"/>
      <c r="D169" s="25"/>
      <c r="E169" s="25"/>
      <c r="F169" s="25"/>
      <c r="G169" s="25"/>
      <c r="H169" s="26"/>
      <c r="I169" s="25"/>
      <c r="J169" s="25"/>
      <c r="K169" s="25"/>
      <c r="L169" s="25"/>
    </row>
    <row r="170" spans="1:12" ht="14.25">
      <c r="A170" s="25"/>
      <c r="B170" s="25"/>
      <c r="C170" s="25"/>
      <c r="D170" s="25"/>
      <c r="E170" s="25"/>
      <c r="F170" s="25"/>
      <c r="G170" s="25"/>
      <c r="H170" s="26"/>
      <c r="I170" s="25"/>
      <c r="J170" s="25"/>
      <c r="K170" s="25"/>
      <c r="L170" s="25"/>
    </row>
    <row r="171" spans="1:12" ht="14.25">
      <c r="A171" s="25"/>
      <c r="B171" s="25"/>
      <c r="C171" s="25"/>
      <c r="D171" s="25"/>
      <c r="E171" s="25"/>
      <c r="F171" s="25"/>
      <c r="G171" s="25"/>
      <c r="H171" s="26"/>
      <c r="I171" s="25"/>
      <c r="J171" s="25"/>
      <c r="K171" s="25"/>
      <c r="L171" s="25"/>
    </row>
    <row r="172" spans="1:12" ht="14.25">
      <c r="A172" s="25"/>
      <c r="B172" s="25"/>
      <c r="C172" s="25"/>
      <c r="D172" s="25"/>
      <c r="E172" s="25"/>
      <c r="F172" s="25"/>
      <c r="G172" s="25"/>
      <c r="H172" s="26"/>
      <c r="I172" s="25"/>
      <c r="J172" s="25"/>
      <c r="K172" s="25"/>
      <c r="L172" s="25"/>
    </row>
    <row r="173" spans="1:12" ht="14.25">
      <c r="A173" s="25"/>
      <c r="B173" s="25"/>
      <c r="C173" s="25"/>
      <c r="D173" s="25"/>
      <c r="E173" s="25"/>
      <c r="F173" s="25"/>
      <c r="G173" s="25"/>
      <c r="H173" s="26"/>
      <c r="I173" s="25"/>
      <c r="J173" s="25"/>
      <c r="K173" s="25"/>
      <c r="L173" s="25"/>
    </row>
    <row r="174" spans="1:12" ht="14.25">
      <c r="A174" s="25"/>
      <c r="B174" s="25"/>
      <c r="C174" s="25"/>
      <c r="D174" s="25"/>
      <c r="E174" s="25"/>
      <c r="F174" s="25"/>
      <c r="G174" s="25"/>
      <c r="H174" s="26"/>
      <c r="I174" s="27"/>
      <c r="J174" s="25"/>
      <c r="K174" s="25"/>
      <c r="L174" s="25"/>
    </row>
    <row r="175" spans="1:12" ht="14.25">
      <c r="A175" s="25"/>
      <c r="B175" s="25"/>
      <c r="C175" s="25"/>
      <c r="D175" s="25"/>
      <c r="E175" s="25"/>
      <c r="F175" s="25"/>
      <c r="G175" s="25"/>
      <c r="H175" s="26"/>
      <c r="I175" s="27"/>
      <c r="J175" s="25"/>
      <c r="K175" s="25"/>
      <c r="L175" s="25"/>
    </row>
    <row r="176" spans="1:12" ht="14.25">
      <c r="A176" s="25"/>
      <c r="B176" s="25"/>
      <c r="C176" s="25"/>
      <c r="D176" s="25"/>
      <c r="E176" s="25"/>
      <c r="F176" s="25"/>
      <c r="G176" s="25"/>
      <c r="H176" s="26"/>
      <c r="I176" s="27"/>
      <c r="J176" s="25"/>
      <c r="K176" s="25"/>
      <c r="L176" s="25"/>
    </row>
    <row r="177" spans="1:12" ht="14.25">
      <c r="A177" s="25"/>
      <c r="B177" s="25"/>
      <c r="C177" s="25"/>
      <c r="D177" s="25"/>
      <c r="E177" s="25"/>
      <c r="F177" s="25"/>
      <c r="G177" s="25"/>
      <c r="H177" s="26"/>
      <c r="I177" s="27"/>
      <c r="J177" s="27"/>
      <c r="K177" s="28"/>
      <c r="L177" s="25"/>
    </row>
    <row r="178" spans="1:12" ht="14.25">
      <c r="A178" s="28"/>
      <c r="B178" s="28"/>
      <c r="C178" s="28"/>
      <c r="D178" s="28"/>
      <c r="E178" s="28"/>
      <c r="F178" s="28"/>
      <c r="G178" s="28"/>
      <c r="H178" s="36"/>
      <c r="I178" s="25"/>
      <c r="J178" s="25"/>
      <c r="K178" s="25"/>
      <c r="L178" s="25"/>
    </row>
    <row r="179" spans="1:12" ht="14.25">
      <c r="A179" s="25"/>
      <c r="B179" s="25"/>
      <c r="C179" s="25"/>
      <c r="D179" s="25"/>
      <c r="E179" s="25"/>
      <c r="F179" s="25"/>
      <c r="G179" s="25"/>
      <c r="H179" s="26"/>
      <c r="I179" s="25"/>
      <c r="J179" s="25"/>
      <c r="K179" s="25"/>
      <c r="L179" s="25"/>
    </row>
    <row r="180" spans="1:12" ht="14.25">
      <c r="A180" s="25"/>
      <c r="B180" s="25"/>
      <c r="C180" s="25"/>
      <c r="D180" s="25"/>
      <c r="E180" s="25"/>
      <c r="F180" s="25"/>
      <c r="G180" s="25"/>
      <c r="H180" s="26"/>
      <c r="I180" s="25"/>
      <c r="J180" s="25"/>
      <c r="K180" s="25"/>
      <c r="L180" s="25"/>
    </row>
    <row r="181" spans="1:12" ht="14.25">
      <c r="A181" s="25"/>
      <c r="B181" s="25"/>
      <c r="C181" s="25"/>
      <c r="D181" s="25"/>
      <c r="E181" s="25"/>
      <c r="F181" s="25"/>
      <c r="G181" s="25"/>
      <c r="H181" s="26"/>
      <c r="I181" s="25"/>
      <c r="J181" s="25"/>
      <c r="K181" s="25"/>
      <c r="L181" s="25"/>
    </row>
    <row r="182" spans="1:12" ht="14.25">
      <c r="A182" s="25"/>
      <c r="B182" s="25"/>
      <c r="C182" s="25"/>
      <c r="D182" s="25"/>
      <c r="E182" s="25"/>
      <c r="F182" s="25"/>
      <c r="G182" s="25"/>
      <c r="H182" s="26"/>
      <c r="I182" s="25"/>
      <c r="J182" s="25"/>
      <c r="K182" s="25"/>
      <c r="L182" s="25"/>
    </row>
    <row r="183" spans="1:12" ht="14.25">
      <c r="A183" s="25"/>
      <c r="B183" s="25"/>
      <c r="C183" s="25"/>
      <c r="D183" s="25"/>
      <c r="E183" s="25"/>
      <c r="F183" s="25"/>
      <c r="G183" s="25"/>
      <c r="H183" s="26"/>
      <c r="I183" s="27"/>
      <c r="J183" s="27"/>
      <c r="K183" s="28"/>
      <c r="L183" s="28"/>
    </row>
    <row r="184" spans="1:12" ht="14.25">
      <c r="A184" s="28"/>
      <c r="B184" s="28"/>
      <c r="C184" s="28"/>
      <c r="D184" s="28"/>
      <c r="E184" s="28"/>
      <c r="F184" s="28"/>
      <c r="G184" s="28"/>
      <c r="H184" s="36"/>
      <c r="I184" s="27"/>
      <c r="J184" s="27"/>
      <c r="K184" s="28"/>
      <c r="L184" s="28"/>
    </row>
    <row r="185" spans="1:12" ht="14.25">
      <c r="A185" s="25"/>
      <c r="B185" s="25"/>
      <c r="C185" s="25"/>
      <c r="D185" s="25"/>
      <c r="E185" s="25"/>
      <c r="F185" s="25"/>
      <c r="G185" s="25"/>
      <c r="H185" s="26"/>
      <c r="I185" s="27"/>
      <c r="J185" s="25"/>
      <c r="K185" s="25"/>
      <c r="L185" s="25"/>
    </row>
    <row r="186" spans="1:12" ht="14.25">
      <c r="A186" s="25"/>
      <c r="B186" s="25"/>
      <c r="C186" s="25"/>
      <c r="D186" s="25"/>
      <c r="E186" s="25"/>
      <c r="F186" s="25"/>
      <c r="G186" s="25"/>
      <c r="H186" s="26"/>
      <c r="I186" s="27"/>
      <c r="J186" s="25"/>
      <c r="K186" s="25"/>
      <c r="L186" s="25"/>
    </row>
    <row r="187" spans="1:12" ht="14.25">
      <c r="A187" s="25"/>
      <c r="B187" s="25"/>
      <c r="C187" s="25"/>
      <c r="D187" s="25"/>
      <c r="E187" s="25"/>
      <c r="F187" s="25"/>
      <c r="G187" s="25"/>
      <c r="H187" s="26"/>
      <c r="I187" s="27"/>
      <c r="J187" s="27"/>
      <c r="K187" s="28"/>
      <c r="L187" s="25"/>
    </row>
    <row r="188" spans="1:12" ht="14.25">
      <c r="A188" s="28"/>
      <c r="B188" s="28"/>
      <c r="C188" s="28"/>
      <c r="D188" s="28"/>
      <c r="E188" s="28"/>
      <c r="F188" s="28"/>
      <c r="G188" s="28"/>
      <c r="H188" s="36"/>
      <c r="I188" s="25"/>
      <c r="J188" s="25"/>
      <c r="K188" s="25"/>
      <c r="L188" s="25"/>
    </row>
    <row r="189" spans="1:12" ht="14.25">
      <c r="A189" s="25"/>
      <c r="B189" s="25"/>
      <c r="C189" s="25"/>
      <c r="D189" s="25"/>
      <c r="E189" s="25"/>
      <c r="F189" s="25"/>
      <c r="G189" s="25"/>
      <c r="H189" s="26"/>
      <c r="I189" s="25"/>
      <c r="J189" s="25"/>
      <c r="K189" s="25"/>
      <c r="L189" s="25"/>
    </row>
    <row r="190" spans="1:12" ht="14.25">
      <c r="A190" s="25"/>
      <c r="B190" s="25"/>
      <c r="C190" s="25"/>
      <c r="D190" s="25"/>
      <c r="E190" s="25"/>
      <c r="F190" s="25"/>
      <c r="G190" s="25"/>
      <c r="H190" s="26"/>
      <c r="I190" s="25"/>
      <c r="J190" s="25"/>
      <c r="K190" s="25"/>
      <c r="L190" s="25"/>
    </row>
    <row r="191" spans="1:12" ht="14.25">
      <c r="A191" s="25"/>
      <c r="B191" s="25"/>
      <c r="C191" s="25"/>
      <c r="D191" s="25"/>
      <c r="E191" s="25"/>
      <c r="F191" s="25"/>
      <c r="G191" s="25"/>
      <c r="H191" s="26"/>
      <c r="I191" s="25"/>
      <c r="J191" s="25"/>
      <c r="K191" s="25"/>
      <c r="L191" s="25"/>
    </row>
    <row r="192" spans="1:12" ht="14.25">
      <c r="A192" s="25"/>
      <c r="B192" s="25"/>
      <c r="C192" s="25"/>
      <c r="D192" s="25"/>
      <c r="E192" s="25"/>
      <c r="F192" s="25"/>
      <c r="G192" s="25"/>
      <c r="H192" s="26"/>
      <c r="I192" s="25"/>
      <c r="J192" s="25"/>
      <c r="K192" s="25"/>
      <c r="L192" s="25"/>
    </row>
    <row r="193" spans="1:12" ht="14.25">
      <c r="A193" s="25"/>
      <c r="B193" s="25"/>
      <c r="C193" s="25"/>
      <c r="D193" s="25"/>
      <c r="E193" s="25"/>
      <c r="F193" s="25"/>
      <c r="G193" s="25"/>
      <c r="H193" s="26"/>
      <c r="I193" s="27"/>
      <c r="J193" s="25"/>
      <c r="K193" s="25"/>
      <c r="L193" s="25"/>
    </row>
    <row r="194" spans="1:12" ht="14.25">
      <c r="A194" s="25"/>
      <c r="B194" s="25"/>
      <c r="C194" s="25"/>
      <c r="D194" s="25"/>
      <c r="E194" s="25"/>
      <c r="F194" s="25"/>
      <c r="G194" s="25"/>
      <c r="H194" s="26"/>
      <c r="I194" s="27"/>
      <c r="J194" s="25"/>
      <c r="K194" s="25"/>
      <c r="L194" s="25"/>
    </row>
    <row r="195" spans="1:12" ht="14.25">
      <c r="A195" s="25"/>
      <c r="B195" s="25"/>
      <c r="C195" s="25"/>
      <c r="D195" s="25"/>
      <c r="E195" s="25"/>
      <c r="F195" s="25"/>
      <c r="G195" s="25"/>
      <c r="H195" s="26"/>
      <c r="I195" s="25"/>
      <c r="J195" s="25"/>
      <c r="K195" s="25"/>
      <c r="L195" s="25"/>
    </row>
    <row r="196" spans="1:12" ht="14.25">
      <c r="A196" s="25"/>
      <c r="B196" s="25"/>
      <c r="C196" s="25"/>
      <c r="D196" s="25"/>
      <c r="E196" s="25"/>
      <c r="F196" s="25"/>
      <c r="G196" s="25"/>
      <c r="H196" s="26"/>
      <c r="I196" s="27"/>
      <c r="J196" s="25"/>
      <c r="K196" s="25"/>
      <c r="L196" s="25"/>
    </row>
    <row r="197" spans="1:12" ht="14.25">
      <c r="A197" s="25"/>
      <c r="B197" s="25"/>
      <c r="C197" s="25"/>
      <c r="D197" s="25"/>
      <c r="E197" s="25"/>
      <c r="F197" s="25"/>
      <c r="G197" s="25"/>
      <c r="H197" s="26"/>
      <c r="I197" s="27"/>
      <c r="J197" s="25"/>
      <c r="K197" s="25"/>
      <c r="L197" s="25"/>
    </row>
    <row r="198" spans="1:12" ht="14.25">
      <c r="A198" s="25"/>
      <c r="B198" s="25"/>
      <c r="C198" s="25"/>
      <c r="D198" s="25"/>
      <c r="E198" s="25"/>
      <c r="F198" s="25"/>
      <c r="G198" s="25"/>
      <c r="H198" s="26"/>
      <c r="I198" s="27"/>
      <c r="J198" s="25"/>
      <c r="K198" s="25"/>
      <c r="L198" s="25"/>
    </row>
    <row r="199" spans="1:12" ht="14.25">
      <c r="A199" s="25"/>
      <c r="B199" s="25"/>
      <c r="C199" s="25"/>
      <c r="D199" s="25"/>
      <c r="E199" s="25"/>
      <c r="F199" s="25"/>
      <c r="G199" s="25"/>
      <c r="H199" s="26"/>
      <c r="I199" s="27"/>
      <c r="J199" s="27"/>
      <c r="K199" s="28"/>
      <c r="L199" s="25"/>
    </row>
    <row r="200" spans="1:12" ht="14.25">
      <c r="A200" s="28"/>
      <c r="B200" s="28"/>
      <c r="C200" s="28"/>
      <c r="D200" s="28"/>
      <c r="E200" s="28"/>
      <c r="F200" s="28"/>
      <c r="G200" s="28"/>
      <c r="H200" s="36"/>
      <c r="I200" s="27"/>
      <c r="J200" s="27"/>
      <c r="K200" s="28"/>
      <c r="L200" s="25"/>
    </row>
    <row r="201" spans="1:12" ht="14.25">
      <c r="A201" s="25"/>
      <c r="B201" s="25"/>
      <c r="C201" s="25"/>
      <c r="D201" s="25"/>
      <c r="E201" s="25"/>
      <c r="F201" s="25"/>
      <c r="G201" s="25"/>
      <c r="H201" s="26"/>
      <c r="I201" s="27"/>
      <c r="J201" s="25"/>
      <c r="K201" s="25"/>
      <c r="L201" s="25"/>
    </row>
    <row r="202" spans="1:12" ht="14.25">
      <c r="A202" s="25"/>
      <c r="B202" s="25"/>
      <c r="C202" s="25"/>
      <c r="D202" s="25"/>
      <c r="E202" s="25"/>
      <c r="F202" s="25"/>
      <c r="G202" s="25"/>
      <c r="H202" s="26"/>
      <c r="I202" s="25"/>
      <c r="J202" s="25"/>
      <c r="K202" s="25"/>
      <c r="L202" s="25"/>
    </row>
    <row r="203" spans="1:12" ht="14.25">
      <c r="A203" s="25"/>
      <c r="B203" s="25"/>
      <c r="C203" s="25"/>
      <c r="D203" s="25"/>
      <c r="E203" s="25"/>
      <c r="F203" s="25"/>
      <c r="G203" s="25"/>
      <c r="H203" s="26"/>
      <c r="I203" s="27"/>
      <c r="J203" s="27"/>
      <c r="K203" s="28"/>
      <c r="L203" s="25"/>
    </row>
    <row r="204" spans="1:12" ht="14.25">
      <c r="A204" s="28"/>
      <c r="B204" s="28"/>
      <c r="C204" s="28"/>
      <c r="D204" s="28"/>
      <c r="E204" s="28"/>
      <c r="F204" s="28"/>
      <c r="G204" s="28"/>
      <c r="H204" s="36"/>
      <c r="I204" s="25"/>
      <c r="J204" s="25"/>
      <c r="K204" s="25"/>
      <c r="L204" s="25"/>
    </row>
    <row r="205" spans="1:12" ht="14.25">
      <c r="A205" s="25"/>
      <c r="B205" s="25"/>
      <c r="C205" s="25"/>
      <c r="D205" s="25"/>
      <c r="E205" s="25"/>
      <c r="F205" s="25"/>
      <c r="G205" s="25"/>
      <c r="H205" s="26"/>
      <c r="I205" s="25"/>
      <c r="J205" s="25"/>
      <c r="K205" s="25"/>
      <c r="L205" s="25"/>
    </row>
    <row r="206" spans="1:12" ht="14.25">
      <c r="A206" s="25"/>
      <c r="B206" s="25"/>
      <c r="C206" s="25"/>
      <c r="D206" s="25"/>
      <c r="E206" s="25"/>
      <c r="F206" s="25"/>
      <c r="G206" s="25"/>
      <c r="H206" s="26"/>
      <c r="I206" s="25"/>
      <c r="J206" s="25"/>
      <c r="K206" s="25"/>
      <c r="L206" s="25"/>
    </row>
    <row r="207" spans="1:12" ht="14.25">
      <c r="A207" s="25"/>
      <c r="B207" s="25"/>
      <c r="C207" s="25"/>
      <c r="D207" s="25"/>
      <c r="E207" s="25"/>
      <c r="F207" s="25"/>
      <c r="G207" s="25"/>
      <c r="H207" s="26"/>
      <c r="I207" s="27"/>
      <c r="J207" s="25"/>
      <c r="K207" s="25"/>
      <c r="L207" s="25"/>
    </row>
    <row r="208" spans="1:12" ht="14.25">
      <c r="A208" s="25"/>
      <c r="B208" s="25"/>
      <c r="C208" s="25"/>
      <c r="D208" s="25"/>
      <c r="E208" s="25"/>
      <c r="F208" s="25"/>
      <c r="G208" s="25"/>
      <c r="H208" s="26"/>
      <c r="I208" s="27"/>
      <c r="J208" s="25"/>
      <c r="K208" s="25"/>
      <c r="L208" s="25"/>
    </row>
    <row r="209" spans="1:12" ht="14.25">
      <c r="A209" s="25"/>
      <c r="B209" s="25"/>
      <c r="C209" s="25"/>
      <c r="D209" s="25"/>
      <c r="E209" s="25"/>
      <c r="F209" s="25"/>
      <c r="G209" s="25"/>
      <c r="H209" s="26"/>
      <c r="I209" s="27"/>
      <c r="J209" s="25"/>
      <c r="K209" s="25"/>
      <c r="L209" s="25"/>
    </row>
    <row r="210" spans="1:12" ht="14.25">
      <c r="A210" s="25"/>
      <c r="B210" s="25"/>
      <c r="C210" s="25"/>
      <c r="D210" s="25"/>
      <c r="E210" s="25"/>
      <c r="F210" s="25"/>
      <c r="G210" s="25"/>
      <c r="H210" s="26"/>
      <c r="I210" s="27"/>
      <c r="J210" s="25"/>
      <c r="K210" s="25"/>
      <c r="L210" s="25"/>
    </row>
    <row r="211" spans="1:12" ht="14.25">
      <c r="A211" s="25"/>
      <c r="B211" s="25"/>
      <c r="C211" s="25"/>
      <c r="D211" s="25"/>
      <c r="E211" s="25"/>
      <c r="F211" s="25"/>
      <c r="G211" s="25"/>
      <c r="H211" s="26"/>
      <c r="I211" s="27"/>
      <c r="J211" s="25"/>
      <c r="K211" s="25"/>
      <c r="L211" s="25"/>
    </row>
    <row r="212" spans="1:12" ht="14.25">
      <c r="A212" s="25"/>
      <c r="B212" s="25"/>
      <c r="C212" s="25"/>
      <c r="D212" s="25"/>
      <c r="E212" s="25"/>
      <c r="F212" s="25"/>
      <c r="G212" s="25"/>
      <c r="H212" s="26"/>
      <c r="I212" s="25"/>
      <c r="J212" s="25"/>
      <c r="K212" s="25"/>
      <c r="L212" s="25"/>
    </row>
    <row r="213" spans="1:12" ht="14.25">
      <c r="A213" s="25"/>
      <c r="B213" s="25"/>
      <c r="C213" s="25"/>
      <c r="D213" s="25"/>
      <c r="E213" s="25"/>
      <c r="F213" s="25"/>
      <c r="G213" s="25"/>
      <c r="H213" s="26"/>
      <c r="I213" s="27"/>
      <c r="J213" s="27"/>
      <c r="K213" s="28"/>
      <c r="L213" s="25"/>
    </row>
    <row r="214" spans="1:12" ht="14.25">
      <c r="A214" s="28"/>
      <c r="B214" s="28"/>
      <c r="C214" s="28"/>
      <c r="D214" s="28"/>
      <c r="E214" s="28"/>
      <c r="F214" s="28"/>
      <c r="G214" s="28"/>
      <c r="H214" s="36"/>
      <c r="I214" s="27"/>
      <c r="J214" s="27"/>
      <c r="K214" s="28"/>
      <c r="L214" s="25"/>
    </row>
    <row r="215" spans="1:12" ht="14.25">
      <c r="A215" s="25"/>
      <c r="B215" s="25"/>
      <c r="C215" s="25"/>
      <c r="D215" s="25"/>
      <c r="E215" s="25"/>
      <c r="F215" s="25"/>
      <c r="G215" s="25"/>
      <c r="H215" s="26"/>
      <c r="I215" s="25"/>
      <c r="J215" s="25"/>
      <c r="K215" s="25"/>
      <c r="L215" s="25"/>
    </row>
    <row r="216" spans="1:12" ht="14.25">
      <c r="A216" s="25"/>
      <c r="B216" s="25"/>
      <c r="C216" s="25"/>
      <c r="D216" s="25"/>
      <c r="E216" s="25"/>
      <c r="F216" s="25"/>
      <c r="G216" s="25"/>
      <c r="H216" s="26"/>
      <c r="I216" s="25"/>
      <c r="J216" s="25"/>
      <c r="K216" s="25"/>
      <c r="L216" s="25"/>
    </row>
    <row r="217" spans="1:12" ht="14.25">
      <c r="A217" s="25"/>
      <c r="B217" s="25"/>
      <c r="C217" s="25"/>
      <c r="D217" s="25"/>
      <c r="E217" s="25"/>
      <c r="F217" s="25"/>
      <c r="G217" s="25"/>
      <c r="H217" s="26"/>
      <c r="I217" s="27"/>
      <c r="J217" s="25"/>
      <c r="K217" s="25"/>
      <c r="L217" s="25"/>
    </row>
    <row r="218" spans="1:12" ht="14.25">
      <c r="A218" s="25"/>
      <c r="B218" s="25"/>
      <c r="C218" s="25"/>
      <c r="D218" s="25"/>
      <c r="E218" s="25"/>
      <c r="F218" s="25"/>
      <c r="G218" s="25"/>
      <c r="H218" s="26"/>
      <c r="I218" s="25"/>
      <c r="J218" s="25"/>
      <c r="K218" s="25"/>
      <c r="L218" s="25"/>
    </row>
    <row r="219" spans="1:12" ht="14.25">
      <c r="A219" s="25"/>
      <c r="B219" s="25"/>
      <c r="C219" s="25"/>
      <c r="D219" s="25"/>
      <c r="E219" s="25"/>
      <c r="F219" s="25"/>
      <c r="G219" s="25"/>
      <c r="H219" s="26"/>
      <c r="I219" s="27"/>
      <c r="J219" s="25"/>
      <c r="K219" s="25"/>
      <c r="L219" s="25"/>
    </row>
    <row r="220" spans="1:12" ht="14.25">
      <c r="A220" s="25"/>
      <c r="B220" s="25"/>
      <c r="C220" s="25"/>
      <c r="D220" s="25"/>
      <c r="E220" s="25"/>
      <c r="F220" s="25"/>
      <c r="G220" s="25"/>
      <c r="H220" s="26"/>
      <c r="I220" s="25"/>
      <c r="J220" s="25"/>
      <c r="K220" s="25"/>
      <c r="L220" s="25"/>
    </row>
    <row r="221" spans="1:12" ht="14.25">
      <c r="A221" s="25"/>
      <c r="B221" s="25"/>
      <c r="C221" s="25"/>
      <c r="D221" s="25"/>
      <c r="E221" s="25"/>
      <c r="F221" s="25"/>
      <c r="G221" s="25"/>
      <c r="H221" s="26"/>
      <c r="I221" s="27"/>
      <c r="J221" s="27"/>
      <c r="K221" s="28"/>
      <c r="L221" s="25"/>
    </row>
    <row r="222" spans="1:12" ht="14.25">
      <c r="A222" s="28"/>
      <c r="B222" s="28"/>
      <c r="C222" s="28"/>
      <c r="D222" s="28"/>
      <c r="E222" s="28"/>
      <c r="F222" s="28"/>
      <c r="G222" s="28"/>
      <c r="H222" s="36"/>
      <c r="I222" s="25"/>
      <c r="J222" s="25"/>
      <c r="K222" s="25"/>
      <c r="L222" s="25"/>
    </row>
    <row r="223" spans="1:12" ht="14.25">
      <c r="A223" s="25"/>
      <c r="B223" s="25"/>
      <c r="C223" s="25"/>
      <c r="D223" s="25"/>
      <c r="E223" s="25"/>
      <c r="F223" s="25"/>
      <c r="G223" s="25"/>
      <c r="H223" s="26"/>
      <c r="I223" s="25"/>
      <c r="J223" s="25"/>
      <c r="K223" s="25"/>
      <c r="L223" s="25"/>
    </row>
    <row r="224" spans="1:12" ht="14.25">
      <c r="A224" s="25"/>
      <c r="B224" s="25"/>
      <c r="C224" s="25"/>
      <c r="D224" s="25"/>
      <c r="E224" s="25"/>
      <c r="F224" s="25"/>
      <c r="G224" s="25"/>
      <c r="H224" s="26"/>
      <c r="I224" s="27"/>
      <c r="J224" s="25"/>
      <c r="K224" s="25"/>
      <c r="L224" s="25"/>
    </row>
    <row r="225" spans="1:12" ht="14.25">
      <c r="A225" s="25"/>
      <c r="B225" s="25"/>
      <c r="C225" s="25"/>
      <c r="D225" s="25"/>
      <c r="E225" s="25"/>
      <c r="F225" s="25"/>
      <c r="G225" s="25"/>
      <c r="H225" s="26"/>
      <c r="I225" s="27"/>
      <c r="J225" s="27"/>
      <c r="K225" s="28"/>
      <c r="L225" s="25"/>
    </row>
    <row r="226" spans="1:12" ht="14.25">
      <c r="A226" s="28"/>
      <c r="B226" s="28"/>
      <c r="C226" s="28"/>
      <c r="D226" s="28"/>
      <c r="E226" s="28"/>
      <c r="F226" s="28"/>
      <c r="G226" s="28"/>
      <c r="H226" s="36"/>
      <c r="I226" s="27"/>
      <c r="J226" s="27"/>
      <c r="K226" s="28"/>
      <c r="L226" s="25"/>
    </row>
    <row r="227" spans="1:12" ht="14.25">
      <c r="A227" s="25"/>
      <c r="B227" s="25"/>
      <c r="C227" s="25"/>
      <c r="D227" s="25"/>
      <c r="E227" s="25"/>
      <c r="F227" s="25"/>
      <c r="G227" s="25"/>
      <c r="H227" s="26"/>
      <c r="I227" s="25"/>
      <c r="J227" s="25"/>
      <c r="K227" s="25"/>
      <c r="L227" s="25"/>
    </row>
    <row r="228" spans="1:12" ht="14.25">
      <c r="A228" s="25"/>
      <c r="B228" s="25"/>
      <c r="C228" s="25"/>
      <c r="D228" s="25"/>
      <c r="E228" s="25"/>
      <c r="F228" s="25"/>
      <c r="G228" s="25"/>
      <c r="H228" s="26"/>
      <c r="I228" s="25"/>
      <c r="J228" s="25"/>
      <c r="K228" s="25"/>
      <c r="L228" s="25"/>
    </row>
    <row r="229" spans="1:12" ht="14.25">
      <c r="A229" s="25"/>
      <c r="B229" s="25"/>
      <c r="C229" s="25"/>
      <c r="D229" s="25"/>
      <c r="E229" s="25"/>
      <c r="F229" s="25"/>
      <c r="G229" s="25"/>
      <c r="H229" s="26"/>
      <c r="I229" s="25"/>
      <c r="J229" s="25"/>
      <c r="K229" s="25"/>
      <c r="L229" s="25"/>
    </row>
    <row r="230" spans="1:12" ht="14.25">
      <c r="A230" s="25"/>
      <c r="B230" s="25"/>
      <c r="C230" s="25"/>
      <c r="D230" s="25"/>
      <c r="E230" s="25"/>
      <c r="F230" s="25"/>
      <c r="G230" s="25"/>
      <c r="H230" s="26"/>
      <c r="I230" s="25"/>
      <c r="J230" s="25"/>
      <c r="K230" s="25"/>
      <c r="L230" s="25"/>
    </row>
    <row r="231" spans="1:12" ht="14.25">
      <c r="A231" s="25"/>
      <c r="B231" s="25"/>
      <c r="C231" s="25"/>
      <c r="D231" s="25"/>
      <c r="E231" s="25"/>
      <c r="F231" s="25"/>
      <c r="G231" s="25"/>
      <c r="H231" s="26"/>
      <c r="I231" s="27"/>
      <c r="J231" s="25"/>
      <c r="K231" s="25"/>
      <c r="L231" s="25"/>
    </row>
    <row r="232" spans="1:12" ht="14.25">
      <c r="A232" s="25"/>
      <c r="B232" s="25"/>
      <c r="C232" s="25"/>
      <c r="D232" s="25"/>
      <c r="E232" s="25"/>
      <c r="F232" s="25"/>
      <c r="G232" s="25"/>
      <c r="H232" s="26"/>
      <c r="I232" s="25"/>
      <c r="J232" s="25"/>
      <c r="K232" s="25"/>
      <c r="L232" s="25"/>
    </row>
    <row r="233" spans="1:12" ht="14.25">
      <c r="A233" s="25"/>
      <c r="B233" s="25"/>
      <c r="C233" s="25"/>
      <c r="D233" s="25"/>
      <c r="E233" s="25"/>
      <c r="F233" s="25"/>
      <c r="G233" s="25"/>
      <c r="H233" s="26"/>
      <c r="I233" s="25"/>
      <c r="J233" s="25"/>
      <c r="K233" s="25"/>
      <c r="L233" s="25"/>
    </row>
    <row r="234" spans="1:12" ht="14.25">
      <c r="A234" s="25"/>
      <c r="B234" s="25"/>
      <c r="C234" s="25"/>
      <c r="D234" s="25"/>
      <c r="E234" s="25"/>
      <c r="F234" s="25"/>
      <c r="G234" s="25"/>
      <c r="H234" s="26"/>
      <c r="I234" s="25"/>
      <c r="J234" s="25"/>
      <c r="K234" s="25"/>
      <c r="L234" s="25"/>
    </row>
    <row r="235" spans="1:12" ht="14.25">
      <c r="A235" s="25"/>
      <c r="B235" s="25"/>
      <c r="C235" s="25"/>
      <c r="D235" s="25"/>
      <c r="E235" s="25"/>
      <c r="F235" s="25"/>
      <c r="G235" s="25"/>
      <c r="H235" s="26"/>
      <c r="I235" s="27"/>
      <c r="J235" s="25"/>
      <c r="K235" s="25"/>
      <c r="L235" s="25"/>
    </row>
    <row r="236" spans="1:12" ht="14.25">
      <c r="A236" s="25"/>
      <c r="B236" s="25"/>
      <c r="C236" s="25"/>
      <c r="D236" s="25"/>
      <c r="E236" s="25"/>
      <c r="F236" s="25"/>
      <c r="G236" s="25"/>
      <c r="H236" s="26"/>
      <c r="I236" s="25"/>
      <c r="J236" s="25"/>
      <c r="K236" s="25"/>
      <c r="L236" s="25"/>
    </row>
    <row r="237" spans="1:12" ht="14.25">
      <c r="A237" s="25"/>
      <c r="B237" s="25"/>
      <c r="C237" s="25"/>
      <c r="D237" s="25"/>
      <c r="E237" s="25"/>
      <c r="F237" s="25"/>
      <c r="G237" s="25"/>
      <c r="H237" s="26"/>
      <c r="I237" s="25"/>
      <c r="J237" s="25"/>
      <c r="K237" s="25"/>
      <c r="L237" s="25"/>
    </row>
    <row r="238" spans="1:12" ht="14.25">
      <c r="A238" s="25"/>
      <c r="B238" s="25"/>
      <c r="C238" s="25"/>
      <c r="D238" s="25"/>
      <c r="E238" s="25"/>
      <c r="F238" s="25"/>
      <c r="G238" s="25"/>
      <c r="H238" s="26"/>
      <c r="I238" s="27"/>
      <c r="J238" s="27"/>
      <c r="K238" s="28"/>
      <c r="L238" s="28"/>
    </row>
    <row r="239" spans="1:12" ht="14.25">
      <c r="A239" s="28"/>
      <c r="B239" s="28"/>
      <c r="C239" s="28"/>
      <c r="D239" s="28"/>
      <c r="E239" s="28"/>
      <c r="F239" s="28"/>
      <c r="G239" s="28"/>
      <c r="H239" s="36"/>
      <c r="I239" s="27"/>
      <c r="J239" s="27"/>
      <c r="K239" s="28"/>
      <c r="L239" s="28"/>
    </row>
    <row r="240" spans="1:12" ht="14.25">
      <c r="A240" s="25"/>
      <c r="B240" s="25"/>
      <c r="C240" s="25"/>
      <c r="D240" s="25"/>
      <c r="E240" s="25"/>
      <c r="F240" s="25"/>
      <c r="G240" s="25"/>
      <c r="H240" s="26"/>
      <c r="I240" s="25"/>
      <c r="J240" s="25"/>
      <c r="K240" s="25"/>
      <c r="L240" s="25"/>
    </row>
    <row r="241" spans="1:12" ht="14.25">
      <c r="A241" s="25"/>
      <c r="B241" s="25"/>
      <c r="C241" s="25"/>
      <c r="D241" s="25"/>
      <c r="E241" s="25"/>
      <c r="F241" s="25"/>
      <c r="G241" s="25"/>
      <c r="H241" s="26"/>
      <c r="I241" s="27"/>
      <c r="J241" s="25"/>
      <c r="K241" s="25"/>
      <c r="L241" s="25"/>
    </row>
    <row r="242" spans="1:12" ht="14.25">
      <c r="A242" s="25"/>
      <c r="B242" s="25"/>
      <c r="C242" s="25"/>
      <c r="D242" s="25"/>
      <c r="E242" s="25"/>
      <c r="F242" s="25"/>
      <c r="G242" s="25"/>
      <c r="H242" s="26"/>
      <c r="I242" s="27"/>
      <c r="J242" s="27"/>
      <c r="K242" s="28"/>
      <c r="L242" s="25"/>
    </row>
    <row r="243" spans="1:12" ht="14.25">
      <c r="A243" s="28"/>
      <c r="B243" s="28"/>
      <c r="C243" s="28"/>
      <c r="D243" s="28"/>
      <c r="E243" s="28"/>
      <c r="F243" s="28"/>
      <c r="G243" s="28"/>
      <c r="H243" s="36"/>
      <c r="I243" s="25"/>
      <c r="J243" s="25"/>
      <c r="K243" s="25"/>
      <c r="L243" s="25"/>
    </row>
    <row r="244" spans="1:12" ht="14.25">
      <c r="A244" s="25"/>
      <c r="B244" s="25"/>
      <c r="C244" s="25"/>
      <c r="D244" s="25"/>
      <c r="E244" s="25"/>
      <c r="F244" s="25"/>
      <c r="G244" s="25"/>
      <c r="H244" s="26"/>
      <c r="I244" s="27"/>
      <c r="J244" s="25"/>
      <c r="K244" s="25"/>
      <c r="L244" s="25"/>
    </row>
    <row r="245" spans="1:12" ht="14.25">
      <c r="A245" s="25"/>
      <c r="B245" s="25"/>
      <c r="C245" s="25"/>
      <c r="D245" s="25"/>
      <c r="E245" s="25"/>
      <c r="F245" s="25"/>
      <c r="G245" s="25"/>
      <c r="H245" s="26"/>
      <c r="I245" s="27"/>
      <c r="J245" s="25"/>
      <c r="K245" s="25"/>
      <c r="L245" s="25"/>
    </row>
    <row r="246" spans="1:12" ht="14.25">
      <c r="A246" s="25"/>
      <c r="B246" s="25"/>
      <c r="C246" s="25"/>
      <c r="D246" s="25"/>
      <c r="E246" s="25"/>
      <c r="F246" s="25"/>
      <c r="G246" s="25"/>
      <c r="H246" s="26"/>
      <c r="I246" s="27"/>
      <c r="J246" s="25"/>
      <c r="K246" s="25"/>
      <c r="L246" s="25"/>
    </row>
    <row r="247" spans="1:12" ht="14.25">
      <c r="A247" s="25"/>
      <c r="B247" s="25"/>
      <c r="C247" s="25"/>
      <c r="D247" s="25"/>
      <c r="E247" s="25"/>
      <c r="F247" s="25"/>
      <c r="G247" s="25"/>
      <c r="H247" s="26"/>
      <c r="I247" s="27"/>
      <c r="J247" s="25"/>
      <c r="K247" s="25"/>
      <c r="L247" s="25"/>
    </row>
    <row r="248" spans="1:12" ht="14.25">
      <c r="A248" s="25"/>
      <c r="B248" s="25"/>
      <c r="C248" s="25"/>
      <c r="D248" s="25"/>
      <c r="E248" s="25"/>
      <c r="F248" s="25"/>
      <c r="G248" s="25"/>
      <c r="H248" s="26"/>
      <c r="I248" s="27"/>
      <c r="J248" s="27"/>
      <c r="K248" s="28"/>
      <c r="L248" s="28"/>
    </row>
    <row r="249" spans="1:12" ht="14.25">
      <c r="A249" s="28"/>
      <c r="B249" s="28"/>
      <c r="C249" s="28"/>
      <c r="D249" s="28"/>
      <c r="E249" s="28"/>
      <c r="F249" s="28"/>
      <c r="G249" s="28"/>
      <c r="H249" s="36"/>
      <c r="I249" s="25"/>
      <c r="J249" s="25"/>
      <c r="K249" s="25"/>
      <c r="L249" s="25"/>
    </row>
    <row r="250" spans="1:12" ht="14.25">
      <c r="A250" s="25"/>
      <c r="B250" s="25"/>
      <c r="C250" s="25"/>
      <c r="D250" s="25"/>
      <c r="E250" s="25"/>
      <c r="F250" s="25"/>
      <c r="G250" s="25"/>
      <c r="H250" s="26"/>
      <c r="I250" s="27"/>
      <c r="J250" s="25"/>
      <c r="K250" s="25"/>
      <c r="L250" s="25"/>
    </row>
    <row r="251" spans="1:12" ht="14.25">
      <c r="A251" s="25"/>
      <c r="B251" s="25"/>
      <c r="C251" s="25"/>
      <c r="D251" s="25"/>
      <c r="E251" s="25"/>
      <c r="F251" s="25"/>
      <c r="G251" s="25"/>
      <c r="H251" s="26"/>
      <c r="I251" s="27"/>
      <c r="J251" s="25"/>
      <c r="K251" s="25"/>
      <c r="L251" s="25"/>
    </row>
    <row r="252" spans="1:12" ht="14.25">
      <c r="A252" s="25"/>
      <c r="B252" s="25"/>
      <c r="C252" s="25"/>
      <c r="D252" s="25"/>
      <c r="E252" s="25"/>
      <c r="F252" s="25"/>
      <c r="G252" s="25"/>
      <c r="H252" s="26"/>
      <c r="I252" s="25"/>
      <c r="J252" s="25"/>
      <c r="K252" s="25"/>
      <c r="L252" s="25"/>
    </row>
    <row r="253" spans="1:12" ht="14.25">
      <c r="A253" s="25"/>
      <c r="B253" s="25"/>
      <c r="C253" s="25"/>
      <c r="D253" s="25"/>
      <c r="E253" s="25"/>
      <c r="F253" s="25"/>
      <c r="G253" s="25"/>
      <c r="H253" s="26"/>
      <c r="I253" s="25"/>
      <c r="J253" s="25"/>
      <c r="K253" s="25"/>
      <c r="L253" s="25"/>
    </row>
    <row r="254" spans="1:12" ht="14.25">
      <c r="A254" s="25"/>
      <c r="B254" s="25"/>
      <c r="C254" s="25"/>
      <c r="D254" s="25"/>
      <c r="E254" s="25"/>
      <c r="F254" s="25"/>
      <c r="G254" s="25"/>
      <c r="H254" s="26"/>
      <c r="I254" s="25"/>
      <c r="J254" s="25"/>
      <c r="K254" s="25"/>
      <c r="L254" s="25"/>
    </row>
    <row r="255" spans="1:12" ht="14.25">
      <c r="A255" s="25"/>
      <c r="B255" s="25"/>
      <c r="C255" s="25"/>
      <c r="D255" s="25"/>
      <c r="E255" s="25"/>
      <c r="F255" s="25"/>
      <c r="G255" s="25"/>
      <c r="H255" s="26"/>
      <c r="I255" s="27"/>
      <c r="J255" s="25"/>
      <c r="K255" s="25"/>
      <c r="L255" s="25"/>
    </row>
    <row r="256" spans="1:12" ht="14.25">
      <c r="A256" s="25"/>
      <c r="B256" s="25"/>
      <c r="C256" s="25"/>
      <c r="D256" s="25"/>
      <c r="E256" s="25"/>
      <c r="F256" s="25"/>
      <c r="G256" s="25"/>
      <c r="H256" s="26"/>
      <c r="I256" s="27"/>
      <c r="J256" s="25"/>
      <c r="K256" s="25"/>
      <c r="L256" s="25"/>
    </row>
    <row r="257" spans="1:12" ht="14.25">
      <c r="A257" s="25"/>
      <c r="B257" s="25"/>
      <c r="C257" s="25"/>
      <c r="D257" s="25"/>
      <c r="E257" s="25"/>
      <c r="F257" s="25"/>
      <c r="G257" s="25"/>
      <c r="H257" s="26"/>
      <c r="I257" s="25"/>
      <c r="J257" s="25"/>
      <c r="K257" s="25"/>
      <c r="L257" s="25"/>
    </row>
    <row r="258" spans="1:12" ht="14.25">
      <c r="A258" s="25"/>
      <c r="B258" s="25"/>
      <c r="C258" s="25"/>
      <c r="D258" s="25"/>
      <c r="E258" s="25"/>
      <c r="F258" s="25"/>
      <c r="G258" s="25"/>
      <c r="H258" s="26"/>
      <c r="I258" s="27"/>
      <c r="J258" s="27"/>
      <c r="K258" s="28"/>
      <c r="L258" s="25"/>
    </row>
    <row r="259" spans="1:12" ht="14.25">
      <c r="A259" s="28"/>
      <c r="B259" s="28"/>
      <c r="C259" s="28"/>
      <c r="D259" s="28"/>
      <c r="E259" s="28"/>
      <c r="F259" s="28"/>
      <c r="G259" s="28"/>
      <c r="H259" s="36"/>
      <c r="I259" s="25"/>
      <c r="J259" s="25"/>
      <c r="K259" s="25"/>
      <c r="L259" s="25"/>
    </row>
    <row r="260" spans="1:12" ht="14.25">
      <c r="A260" s="25"/>
      <c r="B260" s="25"/>
      <c r="C260" s="25"/>
      <c r="D260" s="25"/>
      <c r="E260" s="25"/>
      <c r="F260" s="25"/>
      <c r="G260" s="25"/>
      <c r="H260" s="26"/>
      <c r="I260" s="27"/>
      <c r="J260" s="27"/>
      <c r="K260" s="28"/>
      <c r="L260" s="25"/>
    </row>
    <row r="261" spans="1:12" ht="14.25">
      <c r="A261" s="28"/>
      <c r="B261" s="28"/>
      <c r="C261" s="28"/>
      <c r="D261" s="28"/>
      <c r="E261" s="28"/>
      <c r="F261" s="28"/>
      <c r="G261" s="28"/>
      <c r="H261" s="36"/>
      <c r="I261" s="27"/>
      <c r="J261" s="27"/>
      <c r="K261" s="28"/>
      <c r="L261" s="25"/>
    </row>
    <row r="262" spans="1:12" ht="14.25">
      <c r="A262" s="25"/>
      <c r="B262" s="25"/>
      <c r="C262" s="25"/>
      <c r="D262" s="25"/>
      <c r="E262" s="25"/>
      <c r="F262" s="25"/>
      <c r="G262" s="25"/>
      <c r="H262" s="26"/>
      <c r="I262" s="25"/>
      <c r="J262" s="25"/>
      <c r="K262" s="25"/>
      <c r="L262" s="25"/>
    </row>
    <row r="263" spans="1:12" ht="14.25">
      <c r="A263" s="25"/>
      <c r="B263" s="25"/>
      <c r="C263" s="25"/>
      <c r="D263" s="25"/>
      <c r="E263" s="25"/>
      <c r="F263" s="25"/>
      <c r="G263" s="25"/>
      <c r="H263" s="26"/>
      <c r="I263" s="27"/>
      <c r="J263" s="27"/>
      <c r="K263" s="25"/>
      <c r="L263" s="25"/>
    </row>
    <row r="264" spans="1:12" ht="14.25">
      <c r="A264" s="25"/>
      <c r="B264" s="25"/>
      <c r="C264" s="25"/>
      <c r="D264" s="25"/>
      <c r="E264" s="25"/>
      <c r="F264" s="25"/>
      <c r="G264" s="25"/>
      <c r="H264" s="26"/>
      <c r="I264" s="25"/>
      <c r="J264" s="25"/>
      <c r="K264" s="25"/>
      <c r="L264" s="25"/>
    </row>
    <row r="265" spans="1:12" ht="14.25">
      <c r="A265" s="25"/>
      <c r="B265" s="25"/>
      <c r="C265" s="25"/>
      <c r="D265" s="25"/>
      <c r="E265" s="25"/>
      <c r="F265" s="25"/>
      <c r="G265" s="25"/>
      <c r="H265" s="26"/>
      <c r="I265" s="25"/>
      <c r="J265" s="25"/>
      <c r="K265" s="25"/>
      <c r="L265" s="25"/>
    </row>
    <row r="266" ht="14.25">
      <c r="H266" s="24"/>
    </row>
    <row r="267" ht="14.25">
      <c r="H267" s="24"/>
    </row>
    <row r="268" ht="14.25">
      <c r="H268" s="24"/>
    </row>
  </sheetData>
  <sheetProtection/>
  <mergeCells count="10">
    <mergeCell ref="A1:D1"/>
    <mergeCell ref="A2:D2"/>
    <mergeCell ref="A3:D3"/>
    <mergeCell ref="A4:D4"/>
    <mergeCell ref="A25:B27"/>
    <mergeCell ref="D25:D27"/>
    <mergeCell ref="A5:D5"/>
    <mergeCell ref="A7:D7"/>
    <mergeCell ref="C11:D13"/>
    <mergeCell ref="A11:B13"/>
  </mergeCells>
  <printOptions/>
  <pageMargins left="0.787401575" right="0.787401575" top="0.984251969" bottom="0.984251969" header="0.4921259845" footer="0.4921259845"/>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K254"/>
  <sheetViews>
    <sheetView zoomScalePageLayoutView="0" workbookViewId="0" topLeftCell="A2">
      <selection activeCell="A260" sqref="A260"/>
    </sheetView>
  </sheetViews>
  <sheetFormatPr defaultColWidth="11.421875" defaultRowHeight="14.25" outlineLevelRow="2"/>
  <cols>
    <col min="1" max="1" width="51.57421875" style="1" customWidth="1"/>
    <col min="2" max="2" width="12.140625" style="1" customWidth="1"/>
    <col min="3" max="3" width="13.57421875" style="1" customWidth="1"/>
    <col min="4" max="4" width="41.421875" style="1" customWidth="1"/>
    <col min="5" max="5" width="47.421875" style="1" customWidth="1"/>
    <col min="6" max="6" width="21.57421875" style="1" bestFit="1" customWidth="1"/>
    <col min="7" max="7" width="17.00390625" style="1" hidden="1" customWidth="1"/>
    <col min="8" max="8" width="13.57421875" style="1" hidden="1" customWidth="1"/>
    <col min="9" max="9" width="19.28125" style="4" hidden="1" customWidth="1"/>
    <col min="10" max="10" width="18.8515625" style="4" customWidth="1"/>
  </cols>
  <sheetData>
    <row r="1" ht="71.25" hidden="1">
      <c r="A1" s="1" t="s">
        <v>345</v>
      </c>
    </row>
    <row r="2" spans="1:10" ht="14.25">
      <c r="A2" s="67" t="s">
        <v>29</v>
      </c>
      <c r="B2" s="67"/>
      <c r="C2" s="67"/>
      <c r="D2" s="67"/>
      <c r="E2" s="67"/>
      <c r="F2" s="67"/>
      <c r="G2" s="67"/>
      <c r="H2" s="67"/>
      <c r="I2" s="67"/>
      <c r="J2" s="67"/>
    </row>
    <row r="3" spans="1:10" ht="14.25">
      <c r="A3" s="67" t="s">
        <v>30</v>
      </c>
      <c r="B3" s="67"/>
      <c r="C3" s="67"/>
      <c r="D3" s="67"/>
      <c r="E3" s="67"/>
      <c r="F3" s="67"/>
      <c r="G3" s="67"/>
      <c r="H3" s="67"/>
      <c r="I3" s="67"/>
      <c r="J3" s="67"/>
    </row>
    <row r="4" spans="1:10" ht="14.25">
      <c r="A4" s="67" t="s">
        <v>31</v>
      </c>
      <c r="B4" s="67"/>
      <c r="C4" s="67"/>
      <c r="D4" s="67"/>
      <c r="E4" s="67"/>
      <c r="F4" s="67"/>
      <c r="G4" s="67"/>
      <c r="H4" s="67"/>
      <c r="I4" s="67"/>
      <c r="J4" s="67"/>
    </row>
    <row r="5" spans="1:10" ht="14.25">
      <c r="A5" s="67" t="s">
        <v>34</v>
      </c>
      <c r="B5" s="67"/>
      <c r="C5" s="67"/>
      <c r="D5" s="67"/>
      <c r="E5" s="67"/>
      <c r="F5" s="67"/>
      <c r="G5" s="67"/>
      <c r="H5" s="67"/>
      <c r="I5" s="67"/>
      <c r="J5" s="67"/>
    </row>
    <row r="6" spans="1:10" ht="14.25">
      <c r="A6" s="67" t="s">
        <v>32</v>
      </c>
      <c r="B6" s="67"/>
      <c r="C6" s="67"/>
      <c r="D6" s="67"/>
      <c r="E6" s="67"/>
      <c r="F6" s="67"/>
      <c r="G6" s="67"/>
      <c r="H6" s="67"/>
      <c r="I6" s="67"/>
      <c r="J6" s="67"/>
    </row>
    <row r="7" spans="1:8" ht="14.25">
      <c r="A7" s="6"/>
      <c r="B7" s="6"/>
      <c r="C7" s="6"/>
      <c r="D7" s="6"/>
      <c r="E7" s="6"/>
      <c r="F7" s="6"/>
      <c r="G7" s="6"/>
      <c r="H7" s="8"/>
    </row>
    <row r="8" spans="1:10" ht="14.25">
      <c r="A8" s="67" t="s">
        <v>33</v>
      </c>
      <c r="B8" s="67"/>
      <c r="C8" s="67"/>
      <c r="D8" s="67"/>
      <c r="E8" s="67"/>
      <c r="F8" s="67"/>
      <c r="G8" s="67"/>
      <c r="H8" s="67"/>
      <c r="I8" s="67"/>
      <c r="J8" s="67"/>
    </row>
    <row r="10" spans="1:10" s="2" customFormat="1" ht="28.5">
      <c r="A10" s="10" t="s">
        <v>346</v>
      </c>
      <c r="B10" s="10" t="s">
        <v>347</v>
      </c>
      <c r="C10" s="10" t="s">
        <v>24</v>
      </c>
      <c r="D10" s="10" t="s">
        <v>348</v>
      </c>
      <c r="E10" s="10" t="s">
        <v>349</v>
      </c>
      <c r="F10" s="10" t="s">
        <v>25</v>
      </c>
      <c r="G10" s="10" t="s">
        <v>350</v>
      </c>
      <c r="H10" s="10" t="s">
        <v>351</v>
      </c>
      <c r="I10" s="11" t="s">
        <v>352</v>
      </c>
      <c r="J10" s="11" t="s">
        <v>26</v>
      </c>
    </row>
    <row r="11" spans="1:10" ht="71.25" outlineLevel="2">
      <c r="A11" s="3" t="s">
        <v>371</v>
      </c>
      <c r="B11" s="3" t="s">
        <v>372</v>
      </c>
      <c r="C11" s="3" t="s">
        <v>373</v>
      </c>
      <c r="D11" s="3" t="s">
        <v>374</v>
      </c>
      <c r="E11" s="3" t="s">
        <v>374</v>
      </c>
      <c r="F11" s="3" t="s">
        <v>362</v>
      </c>
      <c r="G11" s="3" t="s">
        <v>363</v>
      </c>
      <c r="H11" s="3">
        <v>13501.39</v>
      </c>
      <c r="I11" s="5">
        <f aca="true" t="shared" si="0" ref="I11:I23">H11/1.049875</f>
        <v>12859.997618764139</v>
      </c>
      <c r="J11" s="5">
        <f aca="true" t="shared" si="1" ref="J11:J22">I11*1.14975</f>
        <v>14785.782262174069</v>
      </c>
    </row>
    <row r="12" spans="1:10" ht="42.75" outlineLevel="2">
      <c r="A12" s="3" t="s">
        <v>371</v>
      </c>
      <c r="B12" s="3" t="s">
        <v>375</v>
      </c>
      <c r="C12" s="3" t="s">
        <v>369</v>
      </c>
      <c r="D12" s="3" t="s">
        <v>376</v>
      </c>
      <c r="E12" s="3" t="s">
        <v>377</v>
      </c>
      <c r="F12" s="3" t="s">
        <v>362</v>
      </c>
      <c r="G12" s="3" t="s">
        <v>378</v>
      </c>
      <c r="H12" s="3">
        <v>4603.7</v>
      </c>
      <c r="I12" s="5">
        <f t="shared" si="0"/>
        <v>4384.9982140731045</v>
      </c>
      <c r="J12" s="5">
        <f t="shared" si="1"/>
        <v>5041.651696630552</v>
      </c>
    </row>
    <row r="13" spans="1:10" ht="71.25" outlineLevel="2">
      <c r="A13" s="3" t="s">
        <v>371</v>
      </c>
      <c r="B13" s="3" t="s">
        <v>379</v>
      </c>
      <c r="C13" s="3" t="s">
        <v>361</v>
      </c>
      <c r="D13" s="3" t="s">
        <v>380</v>
      </c>
      <c r="E13" s="3" t="s">
        <v>380</v>
      </c>
      <c r="F13" s="3" t="s">
        <v>362</v>
      </c>
      <c r="G13" s="3" t="s">
        <v>378</v>
      </c>
      <c r="H13" s="3">
        <v>4850.42</v>
      </c>
      <c r="I13" s="5">
        <f t="shared" si="0"/>
        <v>4619.99761876414</v>
      </c>
      <c r="J13" s="5">
        <f t="shared" si="1"/>
        <v>5311.84226217407</v>
      </c>
    </row>
    <row r="14" spans="1:10" ht="42.75" outlineLevel="2">
      <c r="A14" s="3" t="s">
        <v>371</v>
      </c>
      <c r="B14" s="3" t="s">
        <v>381</v>
      </c>
      <c r="C14" s="3" t="s">
        <v>382</v>
      </c>
      <c r="D14" s="3" t="s">
        <v>383</v>
      </c>
      <c r="E14" s="3" t="s">
        <v>383</v>
      </c>
      <c r="F14" s="3" t="s">
        <v>362</v>
      </c>
      <c r="G14" s="3" t="s">
        <v>378</v>
      </c>
      <c r="H14" s="3">
        <v>4677.19</v>
      </c>
      <c r="I14" s="5">
        <f t="shared" si="0"/>
        <v>4454.997023455173</v>
      </c>
      <c r="J14" s="5">
        <f t="shared" si="1"/>
        <v>5122.132827717585</v>
      </c>
    </row>
    <row r="15" spans="1:10" ht="14.25" outlineLevel="1">
      <c r="A15" s="12" t="s">
        <v>384</v>
      </c>
      <c r="B15" s="13"/>
      <c r="C15" s="13"/>
      <c r="D15" s="13"/>
      <c r="E15" s="13"/>
      <c r="F15" s="13"/>
      <c r="G15" s="13"/>
      <c r="H15" s="13">
        <f>SUBTOTAL(9,H11:H14)</f>
        <v>27632.7</v>
      </c>
      <c r="I15" s="14">
        <f>SUBTOTAL(9,I11:I14)</f>
        <v>26319.99047505656</v>
      </c>
      <c r="J15" s="15">
        <f>SUBTOTAL(9,J11:J14)</f>
        <v>30261.409048696274</v>
      </c>
    </row>
    <row r="16" spans="1:10" ht="42.75" outlineLevel="2">
      <c r="A16" s="3" t="s">
        <v>385</v>
      </c>
      <c r="B16" s="3" t="s">
        <v>386</v>
      </c>
      <c r="C16" s="3" t="s">
        <v>387</v>
      </c>
      <c r="D16" s="3" t="s">
        <v>388</v>
      </c>
      <c r="E16" s="3" t="s">
        <v>389</v>
      </c>
      <c r="F16" s="3" t="s">
        <v>362</v>
      </c>
      <c r="G16" s="3" t="s">
        <v>365</v>
      </c>
      <c r="H16" s="3">
        <v>27.03</v>
      </c>
      <c r="I16" s="5">
        <f t="shared" si="0"/>
        <v>25.745922133587335</v>
      </c>
      <c r="J16" s="5">
        <f t="shared" si="1"/>
        <v>29.60137397309204</v>
      </c>
    </row>
    <row r="17" spans="1:10" ht="42.75" outlineLevel="2">
      <c r="A17" s="3" t="s">
        <v>385</v>
      </c>
      <c r="B17" s="3" t="s">
        <v>386</v>
      </c>
      <c r="C17" s="3" t="s">
        <v>387</v>
      </c>
      <c r="D17" s="3" t="s">
        <v>388</v>
      </c>
      <c r="E17" s="3" t="s">
        <v>390</v>
      </c>
      <c r="F17" s="3" t="s">
        <v>362</v>
      </c>
      <c r="G17" s="3" t="s">
        <v>365</v>
      </c>
      <c r="H17" s="3">
        <v>56.69</v>
      </c>
      <c r="I17" s="5">
        <f t="shared" si="0"/>
        <v>53.99690439338017</v>
      </c>
      <c r="J17" s="5">
        <f t="shared" si="1"/>
        <v>62.082940826288855</v>
      </c>
    </row>
    <row r="18" spans="1:10" ht="42.75" outlineLevel="2">
      <c r="A18" s="3" t="s">
        <v>385</v>
      </c>
      <c r="B18" s="3" t="s">
        <v>386</v>
      </c>
      <c r="C18" s="3" t="s">
        <v>387</v>
      </c>
      <c r="D18" s="3" t="s">
        <v>388</v>
      </c>
      <c r="E18" s="3" t="s">
        <v>391</v>
      </c>
      <c r="F18" s="3" t="s">
        <v>362</v>
      </c>
      <c r="G18" s="3" t="s">
        <v>365</v>
      </c>
      <c r="H18" s="3">
        <v>934.39</v>
      </c>
      <c r="I18" s="5">
        <f t="shared" si="0"/>
        <v>890.0011906179308</v>
      </c>
      <c r="J18" s="5">
        <f t="shared" si="1"/>
        <v>1023.278868912966</v>
      </c>
    </row>
    <row r="19" spans="1:10" ht="42.75" outlineLevel="2">
      <c r="A19" s="3" t="s">
        <v>385</v>
      </c>
      <c r="B19" s="3" t="s">
        <v>386</v>
      </c>
      <c r="C19" s="3" t="s">
        <v>387</v>
      </c>
      <c r="D19" s="3" t="s">
        <v>388</v>
      </c>
      <c r="E19" s="3" t="s">
        <v>392</v>
      </c>
      <c r="F19" s="3" t="s">
        <v>362</v>
      </c>
      <c r="G19" s="3" t="s">
        <v>365</v>
      </c>
      <c r="H19" s="3">
        <v>56.69</v>
      </c>
      <c r="I19" s="5">
        <f t="shared" si="0"/>
        <v>53.99690439338017</v>
      </c>
      <c r="J19" s="5">
        <f t="shared" si="1"/>
        <v>62.082940826288855</v>
      </c>
    </row>
    <row r="20" spans="1:10" ht="42.75" outlineLevel="2">
      <c r="A20" s="3" t="s">
        <v>385</v>
      </c>
      <c r="B20" s="3" t="s">
        <v>386</v>
      </c>
      <c r="C20" s="3" t="s">
        <v>387</v>
      </c>
      <c r="D20" s="3" t="s">
        <v>388</v>
      </c>
      <c r="E20" s="3" t="s">
        <v>393</v>
      </c>
      <c r="F20" s="3" t="s">
        <v>362</v>
      </c>
      <c r="G20" s="3" t="s">
        <v>365</v>
      </c>
      <c r="H20" s="3">
        <v>387.4</v>
      </c>
      <c r="I20" s="5">
        <f t="shared" si="0"/>
        <v>368.9963090844148</v>
      </c>
      <c r="J20" s="5">
        <f t="shared" si="1"/>
        <v>424.25350636980596</v>
      </c>
    </row>
    <row r="21" spans="1:10" ht="42.75" outlineLevel="2">
      <c r="A21" s="3" t="s">
        <v>385</v>
      </c>
      <c r="B21" s="3" t="s">
        <v>386</v>
      </c>
      <c r="C21" s="3" t="s">
        <v>387</v>
      </c>
      <c r="D21" s="3" t="s">
        <v>388</v>
      </c>
      <c r="E21" s="3" t="s">
        <v>394</v>
      </c>
      <c r="F21" s="3" t="s">
        <v>362</v>
      </c>
      <c r="G21" s="3" t="s">
        <v>365</v>
      </c>
      <c r="H21" s="3">
        <v>75.17</v>
      </c>
      <c r="I21" s="5">
        <f t="shared" si="0"/>
        <v>71.59899988093822</v>
      </c>
      <c r="J21" s="5">
        <f t="shared" si="1"/>
        <v>82.32095011310872</v>
      </c>
    </row>
    <row r="22" spans="1:10" ht="42.75" outlineLevel="2">
      <c r="A22" s="3" t="s">
        <v>385</v>
      </c>
      <c r="B22" s="3" t="s">
        <v>386</v>
      </c>
      <c r="C22" s="3" t="s">
        <v>387</v>
      </c>
      <c r="D22" s="3" t="s">
        <v>388</v>
      </c>
      <c r="E22" s="3" t="s">
        <v>395</v>
      </c>
      <c r="F22" s="3" t="s">
        <v>362</v>
      </c>
      <c r="G22" s="3" t="s">
        <v>365</v>
      </c>
      <c r="H22" s="3">
        <v>386.93</v>
      </c>
      <c r="I22" s="5">
        <f t="shared" si="0"/>
        <v>368.5486367424694</v>
      </c>
      <c r="J22" s="5">
        <f t="shared" si="1"/>
        <v>423.7387950946542</v>
      </c>
    </row>
    <row r="23" spans="1:10" ht="42.75" outlineLevel="2">
      <c r="A23" s="3" t="s">
        <v>385</v>
      </c>
      <c r="B23" s="3" t="s">
        <v>386</v>
      </c>
      <c r="C23" s="3" t="s">
        <v>387</v>
      </c>
      <c r="D23" s="3" t="s">
        <v>388</v>
      </c>
      <c r="E23" s="3" t="s">
        <v>396</v>
      </c>
      <c r="F23" s="3" t="s">
        <v>362</v>
      </c>
      <c r="G23" s="3" t="s">
        <v>365</v>
      </c>
      <c r="H23" s="3">
        <v>19.95</v>
      </c>
      <c r="I23" s="5">
        <f t="shared" si="0"/>
        <v>19.002262174068342</v>
      </c>
      <c r="J23" s="5">
        <f aca="true" t="shared" si="2" ref="J23:J81">I23*1.14975</f>
        <v>21.847850934635076</v>
      </c>
    </row>
    <row r="24" spans="1:10" ht="42.75" outlineLevel="2">
      <c r="A24" s="3" t="s">
        <v>385</v>
      </c>
      <c r="B24" s="3" t="s">
        <v>386</v>
      </c>
      <c r="C24" s="3" t="s">
        <v>387</v>
      </c>
      <c r="D24" s="3" t="s">
        <v>388</v>
      </c>
      <c r="E24" s="3" t="s">
        <v>397</v>
      </c>
      <c r="F24" s="3" t="s">
        <v>362</v>
      </c>
      <c r="G24" s="3" t="s">
        <v>365</v>
      </c>
      <c r="H24" s="3">
        <v>93.23</v>
      </c>
      <c r="I24" s="5">
        <f aca="true" t="shared" si="3" ref="I24:I81">H24/1.049875</f>
        <v>88.80104774377904</v>
      </c>
      <c r="J24" s="5">
        <f t="shared" si="2"/>
        <v>102.09900464340996</v>
      </c>
    </row>
    <row r="25" spans="1:10" ht="42.75" outlineLevel="2">
      <c r="A25" s="3" t="s">
        <v>385</v>
      </c>
      <c r="B25" s="3" t="s">
        <v>386</v>
      </c>
      <c r="C25" s="3" t="s">
        <v>387</v>
      </c>
      <c r="D25" s="3" t="s">
        <v>388</v>
      </c>
      <c r="E25" s="3" t="s">
        <v>366</v>
      </c>
      <c r="F25" s="3" t="s">
        <v>362</v>
      </c>
      <c r="G25" s="3" t="s">
        <v>365</v>
      </c>
      <c r="H25" s="3">
        <v>128.08</v>
      </c>
      <c r="I25" s="5">
        <f t="shared" si="3"/>
        <v>121.99547565186334</v>
      </c>
      <c r="J25" s="5">
        <f t="shared" si="2"/>
        <v>140.26429813072988</v>
      </c>
    </row>
    <row r="26" spans="1:10" ht="42.75" outlineLevel="2">
      <c r="A26" s="3" t="s">
        <v>385</v>
      </c>
      <c r="B26" s="3" t="s">
        <v>386</v>
      </c>
      <c r="C26" s="3" t="s">
        <v>387</v>
      </c>
      <c r="D26" s="3" t="s">
        <v>388</v>
      </c>
      <c r="E26" s="3" t="s">
        <v>398</v>
      </c>
      <c r="F26" s="3" t="s">
        <v>362</v>
      </c>
      <c r="G26" s="3" t="s">
        <v>365</v>
      </c>
      <c r="H26" s="3">
        <v>41.94</v>
      </c>
      <c r="I26" s="5">
        <f t="shared" si="3"/>
        <v>39.947612811048934</v>
      </c>
      <c r="J26" s="5">
        <f t="shared" si="2"/>
        <v>45.92976782950351</v>
      </c>
    </row>
    <row r="27" spans="1:10" ht="42.75" outlineLevel="2">
      <c r="A27" s="3" t="s">
        <v>385</v>
      </c>
      <c r="B27" s="3" t="s">
        <v>386</v>
      </c>
      <c r="C27" s="3" t="s">
        <v>387</v>
      </c>
      <c r="D27" s="3" t="s">
        <v>388</v>
      </c>
      <c r="E27" s="3" t="s">
        <v>399</v>
      </c>
      <c r="F27" s="3" t="s">
        <v>362</v>
      </c>
      <c r="G27" s="3" t="s">
        <v>365</v>
      </c>
      <c r="H27" s="3">
        <v>41.89</v>
      </c>
      <c r="I27" s="5">
        <f t="shared" si="3"/>
        <v>39.899988093820696</v>
      </c>
      <c r="J27" s="5">
        <f t="shared" si="2"/>
        <v>45.87501131087035</v>
      </c>
    </row>
    <row r="28" spans="1:10" ht="42.75" outlineLevel="2">
      <c r="A28" s="3" t="s">
        <v>385</v>
      </c>
      <c r="B28" s="3" t="s">
        <v>386</v>
      </c>
      <c r="C28" s="3" t="s">
        <v>387</v>
      </c>
      <c r="D28" s="3" t="s">
        <v>388</v>
      </c>
      <c r="E28" s="3" t="s">
        <v>400</v>
      </c>
      <c r="F28" s="3" t="s">
        <v>362</v>
      </c>
      <c r="G28" s="3" t="s">
        <v>365</v>
      </c>
      <c r="H28" s="3">
        <v>204.2</v>
      </c>
      <c r="I28" s="5">
        <f t="shared" si="3"/>
        <v>194.49934516013812</v>
      </c>
      <c r="J28" s="5">
        <f t="shared" si="2"/>
        <v>223.6256220978688</v>
      </c>
    </row>
    <row r="29" spans="1:10" ht="42.75" outlineLevel="2">
      <c r="A29" s="3" t="s">
        <v>385</v>
      </c>
      <c r="B29" s="3" t="s">
        <v>386</v>
      </c>
      <c r="C29" s="3" t="s">
        <v>387</v>
      </c>
      <c r="D29" s="3" t="s">
        <v>388</v>
      </c>
      <c r="E29" s="3" t="s">
        <v>401</v>
      </c>
      <c r="F29" s="3" t="s">
        <v>362</v>
      </c>
      <c r="G29" s="3" t="s">
        <v>365</v>
      </c>
      <c r="H29" s="3">
        <v>41.89</v>
      </c>
      <c r="I29" s="5">
        <f t="shared" si="3"/>
        <v>39.899988093820696</v>
      </c>
      <c r="J29" s="5">
        <f t="shared" si="2"/>
        <v>45.87501131087035</v>
      </c>
    </row>
    <row r="30" spans="1:10" ht="42.75" outlineLevel="2">
      <c r="A30" s="3" t="s">
        <v>385</v>
      </c>
      <c r="B30" s="3" t="s">
        <v>386</v>
      </c>
      <c r="C30" s="3" t="s">
        <v>387</v>
      </c>
      <c r="D30" s="3" t="s">
        <v>388</v>
      </c>
      <c r="E30" s="3" t="s">
        <v>402</v>
      </c>
      <c r="F30" s="3" t="s">
        <v>362</v>
      </c>
      <c r="G30" s="3" t="s">
        <v>365</v>
      </c>
      <c r="H30" s="3">
        <v>13.65</v>
      </c>
      <c r="I30" s="5">
        <f t="shared" si="3"/>
        <v>13.00154780330992</v>
      </c>
      <c r="J30" s="5">
        <f t="shared" si="2"/>
        <v>14.948529586855582</v>
      </c>
    </row>
    <row r="31" spans="1:10" ht="42.75" outlineLevel="2">
      <c r="A31" s="3" t="s">
        <v>385</v>
      </c>
      <c r="B31" s="3" t="s">
        <v>386</v>
      </c>
      <c r="C31" s="3" t="s">
        <v>387</v>
      </c>
      <c r="D31" s="3" t="s">
        <v>388</v>
      </c>
      <c r="E31" s="3" t="s">
        <v>403</v>
      </c>
      <c r="F31" s="3" t="s">
        <v>362</v>
      </c>
      <c r="G31" s="3" t="s">
        <v>365</v>
      </c>
      <c r="H31" s="3">
        <v>29.92</v>
      </c>
      <c r="I31" s="5">
        <f t="shared" si="3"/>
        <v>28.498630789379693</v>
      </c>
      <c r="J31" s="5">
        <f t="shared" si="2"/>
        <v>32.7663007500893</v>
      </c>
    </row>
    <row r="32" spans="1:10" ht="42.75" outlineLevel="2">
      <c r="A32" s="3" t="s">
        <v>385</v>
      </c>
      <c r="B32" s="3" t="s">
        <v>386</v>
      </c>
      <c r="C32" s="3" t="s">
        <v>387</v>
      </c>
      <c r="D32" s="3" t="s">
        <v>388</v>
      </c>
      <c r="E32" s="3" t="s">
        <v>404</v>
      </c>
      <c r="F32" s="3" t="s">
        <v>362</v>
      </c>
      <c r="G32" s="3" t="s">
        <v>365</v>
      </c>
      <c r="H32" s="3">
        <v>16.69</v>
      </c>
      <c r="I32" s="5">
        <f t="shared" si="3"/>
        <v>15.897130610787002</v>
      </c>
      <c r="J32" s="5">
        <f t="shared" si="2"/>
        <v>18.277725919752356</v>
      </c>
    </row>
    <row r="33" spans="1:10" ht="42.75" outlineLevel="2">
      <c r="A33" s="3" t="s">
        <v>385</v>
      </c>
      <c r="B33" s="3" t="s">
        <v>386</v>
      </c>
      <c r="C33" s="3" t="s">
        <v>387</v>
      </c>
      <c r="D33" s="3" t="s">
        <v>388</v>
      </c>
      <c r="E33" s="3" t="s">
        <v>405</v>
      </c>
      <c r="F33" s="3" t="s">
        <v>362</v>
      </c>
      <c r="G33" s="3" t="s">
        <v>365</v>
      </c>
      <c r="H33" s="3">
        <v>54.38</v>
      </c>
      <c r="I33" s="5">
        <f t="shared" si="3"/>
        <v>51.79664245743542</v>
      </c>
      <c r="J33" s="5">
        <f t="shared" si="2"/>
        <v>59.55318966543638</v>
      </c>
    </row>
    <row r="34" spans="1:10" ht="42.75" outlineLevel="2">
      <c r="A34" s="3" t="s">
        <v>385</v>
      </c>
      <c r="B34" s="3" t="s">
        <v>386</v>
      </c>
      <c r="C34" s="3" t="s">
        <v>387</v>
      </c>
      <c r="D34" s="3" t="s">
        <v>388</v>
      </c>
      <c r="E34" s="3" t="s">
        <v>406</v>
      </c>
      <c r="F34" s="3" t="s">
        <v>362</v>
      </c>
      <c r="G34" s="3" t="s">
        <v>365</v>
      </c>
      <c r="H34" s="3">
        <v>32.55</v>
      </c>
      <c r="I34" s="5">
        <f t="shared" si="3"/>
        <v>31.00369091558519</v>
      </c>
      <c r="J34" s="5">
        <f t="shared" si="2"/>
        <v>35.64649363019407</v>
      </c>
    </row>
    <row r="35" spans="1:10" ht="42.75" outlineLevel="2">
      <c r="A35" s="3" t="s">
        <v>385</v>
      </c>
      <c r="B35" s="3" t="s">
        <v>386</v>
      </c>
      <c r="C35" s="3" t="s">
        <v>387</v>
      </c>
      <c r="D35" s="3" t="s">
        <v>388</v>
      </c>
      <c r="E35" s="3" t="s">
        <v>407</v>
      </c>
      <c r="F35" s="3" t="s">
        <v>362</v>
      </c>
      <c r="G35" s="3" t="s">
        <v>365</v>
      </c>
      <c r="H35" s="3">
        <v>81.79</v>
      </c>
      <c r="I35" s="5">
        <f t="shared" si="3"/>
        <v>77.9045124419574</v>
      </c>
      <c r="J35" s="5">
        <f t="shared" si="2"/>
        <v>89.57071318014052</v>
      </c>
    </row>
    <row r="36" spans="1:10" ht="42.75" outlineLevel="2">
      <c r="A36" s="3" t="s">
        <v>385</v>
      </c>
      <c r="B36" s="3" t="s">
        <v>386</v>
      </c>
      <c r="C36" s="3" t="s">
        <v>387</v>
      </c>
      <c r="D36" s="3" t="s">
        <v>388</v>
      </c>
      <c r="E36" s="3" t="s">
        <v>408</v>
      </c>
      <c r="F36" s="3" t="s">
        <v>362</v>
      </c>
      <c r="G36" s="3" t="s">
        <v>365</v>
      </c>
      <c r="H36" s="3">
        <v>39.9</v>
      </c>
      <c r="I36" s="5">
        <f t="shared" si="3"/>
        <v>38.004524348136684</v>
      </c>
      <c r="J36" s="5">
        <f t="shared" si="2"/>
        <v>43.69570186927015</v>
      </c>
    </row>
    <row r="37" spans="1:10" ht="42.75" outlineLevel="2">
      <c r="A37" s="3" t="s">
        <v>385</v>
      </c>
      <c r="B37" s="3" t="s">
        <v>386</v>
      </c>
      <c r="C37" s="3" t="s">
        <v>387</v>
      </c>
      <c r="D37" s="3" t="s">
        <v>388</v>
      </c>
      <c r="E37" s="3" t="s">
        <v>409</v>
      </c>
      <c r="F37" s="3" t="s">
        <v>362</v>
      </c>
      <c r="G37" s="3" t="s">
        <v>365</v>
      </c>
      <c r="H37" s="3">
        <v>41.89</v>
      </c>
      <c r="I37" s="5">
        <f t="shared" si="3"/>
        <v>39.899988093820696</v>
      </c>
      <c r="J37" s="5">
        <f t="shared" si="2"/>
        <v>45.87501131087035</v>
      </c>
    </row>
    <row r="38" spans="1:10" ht="42.75" outlineLevel="2">
      <c r="A38" s="3" t="s">
        <v>385</v>
      </c>
      <c r="B38" s="3" t="s">
        <v>386</v>
      </c>
      <c r="C38" s="3" t="s">
        <v>387</v>
      </c>
      <c r="D38" s="3" t="s">
        <v>388</v>
      </c>
      <c r="E38" s="3" t="s">
        <v>410</v>
      </c>
      <c r="F38" s="3" t="s">
        <v>362</v>
      </c>
      <c r="G38" s="3" t="s">
        <v>365</v>
      </c>
      <c r="H38" s="3">
        <v>293.76</v>
      </c>
      <c r="I38" s="5">
        <f t="shared" si="3"/>
        <v>279.8047386593642</v>
      </c>
      <c r="J38" s="5">
        <f t="shared" si="2"/>
        <v>321.705498273604</v>
      </c>
    </row>
    <row r="39" spans="1:10" ht="42.75" outlineLevel="2">
      <c r="A39" s="3" t="s">
        <v>385</v>
      </c>
      <c r="B39" s="3" t="s">
        <v>386</v>
      </c>
      <c r="C39" s="3" t="s">
        <v>387</v>
      </c>
      <c r="D39" s="3" t="s">
        <v>388</v>
      </c>
      <c r="E39" s="3" t="s">
        <v>411</v>
      </c>
      <c r="F39" s="3" t="s">
        <v>362</v>
      </c>
      <c r="G39" s="3" t="s">
        <v>365</v>
      </c>
      <c r="H39" s="3">
        <v>19.95</v>
      </c>
      <c r="I39" s="5">
        <f t="shared" si="3"/>
        <v>19.002262174068342</v>
      </c>
      <c r="J39" s="5">
        <f t="shared" si="2"/>
        <v>21.847850934635076</v>
      </c>
    </row>
    <row r="40" spans="1:10" ht="42.75" outlineLevel="2">
      <c r="A40" s="3" t="s">
        <v>385</v>
      </c>
      <c r="B40" s="3" t="s">
        <v>386</v>
      </c>
      <c r="C40" s="3" t="s">
        <v>387</v>
      </c>
      <c r="D40" s="3" t="s">
        <v>388</v>
      </c>
      <c r="E40" s="3" t="s">
        <v>412</v>
      </c>
      <c r="F40" s="3" t="s">
        <v>362</v>
      </c>
      <c r="G40" s="3" t="s">
        <v>365</v>
      </c>
      <c r="H40" s="3">
        <v>57.74</v>
      </c>
      <c r="I40" s="5">
        <f t="shared" si="3"/>
        <v>54.99702345517324</v>
      </c>
      <c r="J40" s="5">
        <f t="shared" si="2"/>
        <v>63.23282771758544</v>
      </c>
    </row>
    <row r="41" spans="1:10" ht="42.75" outlineLevel="2">
      <c r="A41" s="3" t="s">
        <v>385</v>
      </c>
      <c r="B41" s="3" t="s">
        <v>386</v>
      </c>
      <c r="C41" s="3" t="s">
        <v>387</v>
      </c>
      <c r="D41" s="3" t="s">
        <v>388</v>
      </c>
      <c r="E41" s="3" t="s">
        <v>413</v>
      </c>
      <c r="F41" s="3" t="s">
        <v>362</v>
      </c>
      <c r="G41" s="3" t="s">
        <v>365</v>
      </c>
      <c r="H41" s="3">
        <v>128.98</v>
      </c>
      <c r="I41" s="5">
        <f t="shared" si="3"/>
        <v>122.85272056197167</v>
      </c>
      <c r="J41" s="5">
        <f t="shared" si="2"/>
        <v>141.24991546612694</v>
      </c>
    </row>
    <row r="42" spans="1:10" ht="42.75" outlineLevel="2">
      <c r="A42" s="3" t="s">
        <v>385</v>
      </c>
      <c r="B42" s="3" t="s">
        <v>386</v>
      </c>
      <c r="C42" s="3" t="s">
        <v>387</v>
      </c>
      <c r="D42" s="3" t="s">
        <v>388</v>
      </c>
      <c r="E42" s="3" t="s">
        <v>414</v>
      </c>
      <c r="F42" s="3" t="s">
        <v>362</v>
      </c>
      <c r="G42" s="3" t="s">
        <v>365</v>
      </c>
      <c r="H42" s="3">
        <v>143.83</v>
      </c>
      <c r="I42" s="5">
        <f t="shared" si="3"/>
        <v>136.9972615787594</v>
      </c>
      <c r="J42" s="5">
        <f t="shared" si="2"/>
        <v>157.51260150017865</v>
      </c>
    </row>
    <row r="43" spans="1:10" ht="42.75" outlineLevel="2">
      <c r="A43" s="3" t="s">
        <v>385</v>
      </c>
      <c r="B43" s="3" t="s">
        <v>415</v>
      </c>
      <c r="C43" s="3" t="s">
        <v>416</v>
      </c>
      <c r="D43" s="3" t="s">
        <v>417</v>
      </c>
      <c r="E43" s="3" t="s">
        <v>417</v>
      </c>
      <c r="F43" s="3" t="s">
        <v>362</v>
      </c>
      <c r="G43" s="3" t="s">
        <v>418</v>
      </c>
      <c r="H43" s="3">
        <v>21950.52</v>
      </c>
      <c r="I43" s="5">
        <f t="shared" si="3"/>
        <v>20907.746160257175</v>
      </c>
      <c r="J43" s="5">
        <f t="shared" si="2"/>
        <v>24038.681147755688</v>
      </c>
    </row>
    <row r="44" spans="1:10" ht="42.75" outlineLevel="2">
      <c r="A44" s="3" t="s">
        <v>385</v>
      </c>
      <c r="B44" s="3" t="s">
        <v>419</v>
      </c>
      <c r="C44" s="3" t="s">
        <v>420</v>
      </c>
      <c r="D44" s="3" t="s">
        <v>421</v>
      </c>
      <c r="E44" s="3" t="s">
        <v>366</v>
      </c>
      <c r="F44" s="3" t="s">
        <v>362</v>
      </c>
      <c r="G44" s="3" t="s">
        <v>418</v>
      </c>
      <c r="H44" s="3">
        <v>169.12</v>
      </c>
      <c r="I44" s="5">
        <f t="shared" si="3"/>
        <v>161.08584355280394</v>
      </c>
      <c r="J44" s="5">
        <f t="shared" si="2"/>
        <v>185.20844862483634</v>
      </c>
    </row>
    <row r="45" spans="1:10" ht="42.75" outlineLevel="2">
      <c r="A45" s="3" t="s">
        <v>385</v>
      </c>
      <c r="B45" s="3" t="s">
        <v>419</v>
      </c>
      <c r="C45" s="3" t="s">
        <v>422</v>
      </c>
      <c r="D45" s="3" t="s">
        <v>421</v>
      </c>
      <c r="E45" s="3" t="s">
        <v>423</v>
      </c>
      <c r="F45" s="3" t="s">
        <v>362</v>
      </c>
      <c r="G45" s="3" t="s">
        <v>418</v>
      </c>
      <c r="H45" s="3">
        <v>249.87</v>
      </c>
      <c r="I45" s="5">
        <f t="shared" si="3"/>
        <v>237.99976187641388</v>
      </c>
      <c r="J45" s="5">
        <f t="shared" si="2"/>
        <v>273.64022621740685</v>
      </c>
    </row>
    <row r="46" spans="1:10" ht="42.75" outlineLevel="2">
      <c r="A46" s="3" t="s">
        <v>385</v>
      </c>
      <c r="B46" s="3" t="s">
        <v>419</v>
      </c>
      <c r="C46" s="3" t="s">
        <v>420</v>
      </c>
      <c r="D46" s="3" t="s">
        <v>421</v>
      </c>
      <c r="E46" s="3" t="s">
        <v>424</v>
      </c>
      <c r="F46" s="3" t="s">
        <v>362</v>
      </c>
      <c r="G46" s="3" t="s">
        <v>418</v>
      </c>
      <c r="H46" s="3">
        <v>314.96</v>
      </c>
      <c r="I46" s="5">
        <f t="shared" si="3"/>
        <v>299.9976187641386</v>
      </c>
      <c r="J46" s="5">
        <f t="shared" si="2"/>
        <v>344.9222621740684</v>
      </c>
    </row>
    <row r="47" spans="1:10" ht="42.75" outlineLevel="2">
      <c r="A47" s="3" t="s">
        <v>385</v>
      </c>
      <c r="B47" s="3" t="s">
        <v>419</v>
      </c>
      <c r="C47" s="3" t="s">
        <v>420</v>
      </c>
      <c r="D47" s="3" t="s">
        <v>421</v>
      </c>
      <c r="E47" s="3" t="s">
        <v>425</v>
      </c>
      <c r="F47" s="3" t="s">
        <v>362</v>
      </c>
      <c r="G47" s="3" t="s">
        <v>418</v>
      </c>
      <c r="H47" s="3">
        <v>7371.17</v>
      </c>
      <c r="I47" s="5">
        <f t="shared" si="3"/>
        <v>7020.997737825933</v>
      </c>
      <c r="J47" s="5">
        <f t="shared" si="2"/>
        <v>8072.3921490653665</v>
      </c>
    </row>
    <row r="48" spans="1:10" ht="42.75" outlineLevel="2">
      <c r="A48" s="3" t="s">
        <v>385</v>
      </c>
      <c r="B48" s="3" t="s">
        <v>426</v>
      </c>
      <c r="C48" s="3" t="s">
        <v>364</v>
      </c>
      <c r="D48" s="3" t="s">
        <v>427</v>
      </c>
      <c r="E48" s="3" t="s">
        <v>428</v>
      </c>
      <c r="F48" s="3" t="s">
        <v>362</v>
      </c>
      <c r="G48" s="3" t="s">
        <v>418</v>
      </c>
      <c r="H48" s="3">
        <v>86.61</v>
      </c>
      <c r="I48" s="5">
        <f t="shared" si="3"/>
        <v>82.49553518275987</v>
      </c>
      <c r="J48" s="5">
        <f t="shared" si="2"/>
        <v>94.84924157637816</v>
      </c>
    </row>
    <row r="49" spans="1:10" ht="42.75" outlineLevel="2">
      <c r="A49" s="3" t="s">
        <v>385</v>
      </c>
      <c r="B49" s="3" t="s">
        <v>426</v>
      </c>
      <c r="C49" s="3" t="s">
        <v>364</v>
      </c>
      <c r="D49" s="3" t="s">
        <v>427</v>
      </c>
      <c r="E49" s="3" t="s">
        <v>429</v>
      </c>
      <c r="F49" s="3" t="s">
        <v>362</v>
      </c>
      <c r="G49" s="3" t="s">
        <v>418</v>
      </c>
      <c r="H49" s="3">
        <v>82.68</v>
      </c>
      <c r="I49" s="5">
        <f t="shared" si="3"/>
        <v>78.75223240862009</v>
      </c>
      <c r="J49" s="5">
        <f t="shared" si="2"/>
        <v>90.54537921181095</v>
      </c>
    </row>
    <row r="50" spans="1:10" ht="42.75" outlineLevel="2">
      <c r="A50" s="3" t="s">
        <v>385</v>
      </c>
      <c r="B50" s="3" t="s">
        <v>426</v>
      </c>
      <c r="C50" s="3" t="s">
        <v>364</v>
      </c>
      <c r="D50" s="3" t="s">
        <v>427</v>
      </c>
      <c r="E50" s="3" t="s">
        <v>430</v>
      </c>
      <c r="F50" s="3" t="s">
        <v>362</v>
      </c>
      <c r="G50" s="3" t="s">
        <v>418</v>
      </c>
      <c r="H50" s="3">
        <v>104.2</v>
      </c>
      <c r="I50" s="5">
        <f t="shared" si="3"/>
        <v>99.2499107036552</v>
      </c>
      <c r="J50" s="5">
        <f t="shared" si="2"/>
        <v>114.11258483152757</v>
      </c>
    </row>
    <row r="51" spans="1:10" ht="42.75" outlineLevel="2">
      <c r="A51" s="3" t="s">
        <v>385</v>
      </c>
      <c r="B51" s="3" t="s">
        <v>426</v>
      </c>
      <c r="C51" s="3" t="s">
        <v>364</v>
      </c>
      <c r="D51" s="3" t="s">
        <v>427</v>
      </c>
      <c r="E51" s="3" t="s">
        <v>431</v>
      </c>
      <c r="F51" s="3" t="s">
        <v>362</v>
      </c>
      <c r="G51" s="3" t="s">
        <v>418</v>
      </c>
      <c r="H51" s="3">
        <v>102.36</v>
      </c>
      <c r="I51" s="5">
        <f t="shared" si="3"/>
        <v>97.49732110965591</v>
      </c>
      <c r="J51" s="5">
        <f t="shared" si="2"/>
        <v>112.0975449458269</v>
      </c>
    </row>
    <row r="52" spans="1:10" ht="42.75" outlineLevel="2">
      <c r="A52" s="3" t="s">
        <v>385</v>
      </c>
      <c r="B52" s="3" t="s">
        <v>426</v>
      </c>
      <c r="C52" s="3" t="s">
        <v>364</v>
      </c>
      <c r="D52" s="3" t="s">
        <v>427</v>
      </c>
      <c r="E52" s="3" t="s">
        <v>432</v>
      </c>
      <c r="F52" s="3" t="s">
        <v>362</v>
      </c>
      <c r="G52" s="3" t="s">
        <v>418</v>
      </c>
      <c r="H52" s="3">
        <v>71.92</v>
      </c>
      <c r="I52" s="5">
        <f t="shared" si="3"/>
        <v>68.50339326110252</v>
      </c>
      <c r="J52" s="5">
        <f t="shared" si="2"/>
        <v>78.76177640195262</v>
      </c>
    </row>
    <row r="53" spans="1:10" ht="42.75" outlineLevel="2">
      <c r="A53" s="3" t="s">
        <v>385</v>
      </c>
      <c r="B53" s="3" t="s">
        <v>426</v>
      </c>
      <c r="C53" s="3" t="s">
        <v>364</v>
      </c>
      <c r="D53" s="3" t="s">
        <v>427</v>
      </c>
      <c r="E53" s="3" t="s">
        <v>433</v>
      </c>
      <c r="F53" s="3" t="s">
        <v>362</v>
      </c>
      <c r="G53" s="3" t="s">
        <v>418</v>
      </c>
      <c r="H53" s="3">
        <v>50.27</v>
      </c>
      <c r="I53" s="5">
        <f t="shared" si="3"/>
        <v>47.88189070127397</v>
      </c>
      <c r="J53" s="5">
        <f t="shared" si="2"/>
        <v>55.05220383378975</v>
      </c>
    </row>
    <row r="54" spans="1:10" ht="42.75" outlineLevel="2">
      <c r="A54" s="3" t="s">
        <v>385</v>
      </c>
      <c r="B54" s="3" t="s">
        <v>426</v>
      </c>
      <c r="C54" s="3" t="s">
        <v>364</v>
      </c>
      <c r="D54" s="3" t="s">
        <v>427</v>
      </c>
      <c r="E54" s="3" t="s">
        <v>434</v>
      </c>
      <c r="F54" s="3" t="s">
        <v>362</v>
      </c>
      <c r="G54" s="3" t="s">
        <v>418</v>
      </c>
      <c r="H54" s="3">
        <v>1968.52</v>
      </c>
      <c r="I54" s="5">
        <f t="shared" si="3"/>
        <v>1875.0041671627575</v>
      </c>
      <c r="J54" s="5">
        <f t="shared" si="2"/>
        <v>2155.7860411953807</v>
      </c>
    </row>
    <row r="55" spans="1:10" ht="42.75" outlineLevel="2">
      <c r="A55" s="3" t="s">
        <v>385</v>
      </c>
      <c r="B55" s="3" t="s">
        <v>426</v>
      </c>
      <c r="C55" s="3" t="s">
        <v>364</v>
      </c>
      <c r="D55" s="3" t="s">
        <v>427</v>
      </c>
      <c r="E55" s="3" t="s">
        <v>435</v>
      </c>
      <c r="F55" s="3" t="s">
        <v>362</v>
      </c>
      <c r="G55" s="3" t="s">
        <v>418</v>
      </c>
      <c r="H55" s="3">
        <v>156.85</v>
      </c>
      <c r="I55" s="5">
        <f t="shared" si="3"/>
        <v>149.39873794499346</v>
      </c>
      <c r="J55" s="5">
        <f t="shared" si="2"/>
        <v>171.77119895225624</v>
      </c>
    </row>
    <row r="56" spans="1:10" ht="42.75" outlineLevel="2">
      <c r="A56" s="3" t="s">
        <v>385</v>
      </c>
      <c r="B56" s="3" t="s">
        <v>426</v>
      </c>
      <c r="C56" s="3" t="s">
        <v>364</v>
      </c>
      <c r="D56" s="3" t="s">
        <v>427</v>
      </c>
      <c r="E56" s="3" t="s">
        <v>436</v>
      </c>
      <c r="F56" s="3" t="s">
        <v>362</v>
      </c>
      <c r="G56" s="3" t="s">
        <v>418</v>
      </c>
      <c r="H56" s="3">
        <v>103.94</v>
      </c>
      <c r="I56" s="5">
        <f t="shared" si="3"/>
        <v>99.00226217406835</v>
      </c>
      <c r="J56" s="5">
        <f t="shared" si="2"/>
        <v>113.8278509346351</v>
      </c>
    </row>
    <row r="57" spans="1:10" ht="42.75" outlineLevel="2">
      <c r="A57" s="3" t="s">
        <v>385</v>
      </c>
      <c r="B57" s="3" t="s">
        <v>426</v>
      </c>
      <c r="C57" s="3" t="s">
        <v>364</v>
      </c>
      <c r="D57" s="3" t="s">
        <v>427</v>
      </c>
      <c r="E57" s="3" t="s">
        <v>437</v>
      </c>
      <c r="F57" s="3" t="s">
        <v>362</v>
      </c>
      <c r="G57" s="3" t="s">
        <v>418</v>
      </c>
      <c r="H57" s="3">
        <v>98.43</v>
      </c>
      <c r="I57" s="5">
        <f t="shared" si="3"/>
        <v>93.75401833551615</v>
      </c>
      <c r="J57" s="5">
        <f t="shared" si="2"/>
        <v>107.7936825812597</v>
      </c>
    </row>
    <row r="58" spans="1:10" ht="42.75" outlineLevel="2">
      <c r="A58" s="3" t="s">
        <v>385</v>
      </c>
      <c r="B58" s="3" t="s">
        <v>426</v>
      </c>
      <c r="C58" s="3" t="s">
        <v>364</v>
      </c>
      <c r="D58" s="3" t="s">
        <v>427</v>
      </c>
      <c r="E58" s="3" t="s">
        <v>438</v>
      </c>
      <c r="F58" s="3" t="s">
        <v>362</v>
      </c>
      <c r="G58" s="3" t="s">
        <v>418</v>
      </c>
      <c r="H58" s="3">
        <v>604.22</v>
      </c>
      <c r="I58" s="5">
        <f t="shared" si="3"/>
        <v>575.5161328729612</v>
      </c>
      <c r="J58" s="5">
        <f t="shared" si="2"/>
        <v>661.6996737706871</v>
      </c>
    </row>
    <row r="59" spans="1:10" ht="42.75" outlineLevel="2">
      <c r="A59" s="3" t="s">
        <v>385</v>
      </c>
      <c r="B59" s="3" t="s">
        <v>426</v>
      </c>
      <c r="C59" s="3" t="s">
        <v>364</v>
      </c>
      <c r="D59" s="3" t="s">
        <v>427</v>
      </c>
      <c r="E59" s="3" t="s">
        <v>439</v>
      </c>
      <c r="F59" s="3" t="s">
        <v>362</v>
      </c>
      <c r="G59" s="3" t="s">
        <v>418</v>
      </c>
      <c r="H59" s="3">
        <v>62.78</v>
      </c>
      <c r="I59" s="5">
        <f t="shared" si="3"/>
        <v>59.79759495177998</v>
      </c>
      <c r="J59" s="5">
        <f t="shared" si="2"/>
        <v>68.75228479580903</v>
      </c>
    </row>
    <row r="60" spans="1:10" ht="42.75" outlineLevel="2">
      <c r="A60" s="3" t="s">
        <v>385</v>
      </c>
      <c r="B60" s="3" t="s">
        <v>426</v>
      </c>
      <c r="C60" s="3" t="s">
        <v>364</v>
      </c>
      <c r="D60" s="3" t="s">
        <v>427</v>
      </c>
      <c r="E60" s="3" t="s">
        <v>440</v>
      </c>
      <c r="F60" s="3" t="s">
        <v>362</v>
      </c>
      <c r="G60" s="3" t="s">
        <v>418</v>
      </c>
      <c r="H60" s="3">
        <v>141.21</v>
      </c>
      <c r="I60" s="5">
        <f t="shared" si="3"/>
        <v>134.50172639599955</v>
      </c>
      <c r="J60" s="5">
        <f t="shared" si="2"/>
        <v>154.6433599238005</v>
      </c>
    </row>
    <row r="61" spans="1:10" ht="42.75" outlineLevel="2">
      <c r="A61" s="3" t="s">
        <v>385</v>
      </c>
      <c r="B61" s="3" t="s">
        <v>426</v>
      </c>
      <c r="C61" s="3" t="s">
        <v>364</v>
      </c>
      <c r="D61" s="3" t="s">
        <v>427</v>
      </c>
      <c r="E61" s="3" t="s">
        <v>441</v>
      </c>
      <c r="F61" s="3" t="s">
        <v>362</v>
      </c>
      <c r="G61" s="3" t="s">
        <v>418</v>
      </c>
      <c r="H61" s="3">
        <v>116.8</v>
      </c>
      <c r="I61" s="5">
        <f t="shared" si="3"/>
        <v>111.25133944517205</v>
      </c>
      <c r="J61" s="5">
        <f t="shared" si="2"/>
        <v>127.91122752708657</v>
      </c>
    </row>
    <row r="62" spans="1:10" ht="42.75" outlineLevel="2">
      <c r="A62" s="3" t="s">
        <v>385</v>
      </c>
      <c r="B62" s="3" t="s">
        <v>426</v>
      </c>
      <c r="C62" s="3" t="s">
        <v>364</v>
      </c>
      <c r="D62" s="3" t="s">
        <v>427</v>
      </c>
      <c r="E62" s="3" t="s">
        <v>442</v>
      </c>
      <c r="F62" s="3" t="s">
        <v>362</v>
      </c>
      <c r="G62" s="3" t="s">
        <v>418</v>
      </c>
      <c r="H62" s="3">
        <v>130.71</v>
      </c>
      <c r="I62" s="5">
        <f t="shared" si="3"/>
        <v>124.50053577806884</v>
      </c>
      <c r="J62" s="5">
        <f t="shared" si="2"/>
        <v>143.14449101083466</v>
      </c>
    </row>
    <row r="63" spans="1:10" ht="42.75" outlineLevel="2">
      <c r="A63" s="3" t="s">
        <v>385</v>
      </c>
      <c r="B63" s="3" t="s">
        <v>426</v>
      </c>
      <c r="C63" s="3" t="s">
        <v>364</v>
      </c>
      <c r="D63" s="3" t="s">
        <v>427</v>
      </c>
      <c r="E63" s="3" t="s">
        <v>443</v>
      </c>
      <c r="F63" s="3" t="s">
        <v>362</v>
      </c>
      <c r="G63" s="3" t="s">
        <v>418</v>
      </c>
      <c r="H63" s="3">
        <v>346.46</v>
      </c>
      <c r="I63" s="5">
        <f t="shared" si="3"/>
        <v>330.0011906179307</v>
      </c>
      <c r="J63" s="5">
        <f t="shared" si="2"/>
        <v>379.4188689129659</v>
      </c>
    </row>
    <row r="64" spans="1:10" ht="42.75" outlineLevel="2">
      <c r="A64" s="3" t="s">
        <v>385</v>
      </c>
      <c r="B64" s="3" t="s">
        <v>426</v>
      </c>
      <c r="C64" s="3" t="s">
        <v>364</v>
      </c>
      <c r="D64" s="3" t="s">
        <v>427</v>
      </c>
      <c r="E64" s="3" t="s">
        <v>444</v>
      </c>
      <c r="F64" s="3" t="s">
        <v>362</v>
      </c>
      <c r="G64" s="3" t="s">
        <v>418</v>
      </c>
      <c r="H64" s="3">
        <v>33.49</v>
      </c>
      <c r="I64" s="5">
        <f t="shared" si="3"/>
        <v>31.899035599476132</v>
      </c>
      <c r="J64" s="5">
        <f t="shared" si="2"/>
        <v>36.67591618049769</v>
      </c>
    </row>
    <row r="65" spans="1:10" ht="42.75" outlineLevel="2">
      <c r="A65" s="3" t="s">
        <v>385</v>
      </c>
      <c r="B65" s="3" t="s">
        <v>426</v>
      </c>
      <c r="C65" s="3" t="s">
        <v>364</v>
      </c>
      <c r="D65" s="3" t="s">
        <v>427</v>
      </c>
      <c r="E65" s="3" t="s">
        <v>445</v>
      </c>
      <c r="F65" s="3" t="s">
        <v>362</v>
      </c>
      <c r="G65" s="3" t="s">
        <v>418</v>
      </c>
      <c r="H65" s="3">
        <v>86.93</v>
      </c>
      <c r="I65" s="5">
        <f t="shared" si="3"/>
        <v>82.8003333730206</v>
      </c>
      <c r="J65" s="5">
        <f t="shared" si="2"/>
        <v>95.19968329563045</v>
      </c>
    </row>
    <row r="66" spans="1:10" ht="42.75" outlineLevel="2">
      <c r="A66" s="3" t="s">
        <v>385</v>
      </c>
      <c r="B66" s="3" t="s">
        <v>426</v>
      </c>
      <c r="C66" s="3" t="s">
        <v>364</v>
      </c>
      <c r="D66" s="3" t="s">
        <v>427</v>
      </c>
      <c r="E66" s="3" t="s">
        <v>446</v>
      </c>
      <c r="F66" s="3" t="s">
        <v>362</v>
      </c>
      <c r="G66" s="3" t="s">
        <v>418</v>
      </c>
      <c r="H66" s="3">
        <v>124.67</v>
      </c>
      <c r="I66" s="5">
        <f t="shared" si="3"/>
        <v>118.74746993689726</v>
      </c>
      <c r="J66" s="5">
        <f t="shared" si="2"/>
        <v>136.52990355994763</v>
      </c>
    </row>
    <row r="67" spans="1:10" ht="42.75" outlineLevel="2">
      <c r="A67" s="3" t="s">
        <v>385</v>
      </c>
      <c r="B67" s="3" t="s">
        <v>426</v>
      </c>
      <c r="C67" s="3" t="s">
        <v>364</v>
      </c>
      <c r="D67" s="3" t="s">
        <v>427</v>
      </c>
      <c r="E67" s="3" t="s">
        <v>447</v>
      </c>
      <c r="F67" s="3" t="s">
        <v>362</v>
      </c>
      <c r="G67" s="3" t="s">
        <v>418</v>
      </c>
      <c r="H67" s="3">
        <v>607.88</v>
      </c>
      <c r="I67" s="5">
        <f t="shared" si="3"/>
        <v>579.0022621740684</v>
      </c>
      <c r="J67" s="5">
        <f t="shared" si="2"/>
        <v>665.7078509346352</v>
      </c>
    </row>
    <row r="68" spans="1:10" ht="42.75" outlineLevel="2">
      <c r="A68" s="3" t="s">
        <v>385</v>
      </c>
      <c r="B68" s="3" t="s">
        <v>426</v>
      </c>
      <c r="C68" s="3" t="s">
        <v>364</v>
      </c>
      <c r="D68" s="3" t="s">
        <v>427</v>
      </c>
      <c r="E68" s="3" t="s">
        <v>448</v>
      </c>
      <c r="F68" s="3" t="s">
        <v>362</v>
      </c>
      <c r="G68" s="3" t="s">
        <v>418</v>
      </c>
      <c r="H68" s="3">
        <v>163.57</v>
      </c>
      <c r="I68" s="5">
        <f t="shared" si="3"/>
        <v>155.7994999404691</v>
      </c>
      <c r="J68" s="5">
        <f t="shared" si="2"/>
        <v>179.13047505655436</v>
      </c>
    </row>
    <row r="69" spans="1:10" ht="42.75" outlineLevel="2">
      <c r="A69" s="3" t="s">
        <v>385</v>
      </c>
      <c r="B69" s="3" t="s">
        <v>426</v>
      </c>
      <c r="C69" s="3" t="s">
        <v>364</v>
      </c>
      <c r="D69" s="3" t="s">
        <v>427</v>
      </c>
      <c r="E69" s="3" t="s">
        <v>449</v>
      </c>
      <c r="F69" s="3" t="s">
        <v>362</v>
      </c>
      <c r="G69" s="3" t="s">
        <v>418</v>
      </c>
      <c r="H69" s="3">
        <v>348.03</v>
      </c>
      <c r="I69" s="5">
        <f t="shared" si="3"/>
        <v>331.49660673889747</v>
      </c>
      <c r="J69" s="5">
        <f t="shared" si="2"/>
        <v>381.1382235980474</v>
      </c>
    </row>
    <row r="70" spans="1:10" ht="42.75" outlineLevel="2">
      <c r="A70" s="3" t="s">
        <v>385</v>
      </c>
      <c r="B70" s="3" t="s">
        <v>426</v>
      </c>
      <c r="C70" s="3" t="s">
        <v>364</v>
      </c>
      <c r="D70" s="3" t="s">
        <v>427</v>
      </c>
      <c r="E70" s="3" t="s">
        <v>450</v>
      </c>
      <c r="F70" s="3" t="s">
        <v>362</v>
      </c>
      <c r="G70" s="3" t="s">
        <v>418</v>
      </c>
      <c r="H70" s="3">
        <v>9842.58</v>
      </c>
      <c r="I70" s="5">
        <f t="shared" si="3"/>
        <v>9375.001785926897</v>
      </c>
      <c r="J70" s="5">
        <f t="shared" si="2"/>
        <v>10778.908303369451</v>
      </c>
    </row>
    <row r="71" spans="1:10" ht="42.75" outlineLevel="2">
      <c r="A71" s="3" t="s">
        <v>385</v>
      </c>
      <c r="B71" s="3" t="s">
        <v>426</v>
      </c>
      <c r="C71" s="3" t="s">
        <v>364</v>
      </c>
      <c r="D71" s="3" t="s">
        <v>427</v>
      </c>
      <c r="E71" s="3" t="s">
        <v>451</v>
      </c>
      <c r="F71" s="3" t="s">
        <v>362</v>
      </c>
      <c r="G71" s="3" t="s">
        <v>418</v>
      </c>
      <c r="H71" s="3">
        <v>313.91</v>
      </c>
      <c r="I71" s="5">
        <f t="shared" si="3"/>
        <v>298.9974997023456</v>
      </c>
      <c r="J71" s="5">
        <f t="shared" si="2"/>
        <v>343.77237528277186</v>
      </c>
    </row>
    <row r="72" spans="1:10" ht="42.75" outlineLevel="2">
      <c r="A72" s="3" t="s">
        <v>385</v>
      </c>
      <c r="B72" s="3" t="s">
        <v>426</v>
      </c>
      <c r="C72" s="3" t="s">
        <v>364</v>
      </c>
      <c r="D72" s="3" t="s">
        <v>427</v>
      </c>
      <c r="E72" s="3" t="s">
        <v>452</v>
      </c>
      <c r="F72" s="3" t="s">
        <v>362</v>
      </c>
      <c r="G72" s="3" t="s">
        <v>418</v>
      </c>
      <c r="H72" s="3">
        <v>111.55</v>
      </c>
      <c r="I72" s="5">
        <f t="shared" si="3"/>
        <v>106.2507441362067</v>
      </c>
      <c r="J72" s="5">
        <f t="shared" si="2"/>
        <v>122.16179307060366</v>
      </c>
    </row>
    <row r="73" spans="1:10" ht="42.75" outlineLevel="2">
      <c r="A73" s="3" t="s">
        <v>385</v>
      </c>
      <c r="B73" s="3" t="s">
        <v>426</v>
      </c>
      <c r="C73" s="3" t="s">
        <v>364</v>
      </c>
      <c r="D73" s="3" t="s">
        <v>427</v>
      </c>
      <c r="E73" s="3" t="s">
        <v>453</v>
      </c>
      <c r="F73" s="3" t="s">
        <v>362</v>
      </c>
      <c r="G73" s="3" t="s">
        <v>418</v>
      </c>
      <c r="H73" s="3">
        <v>104.73</v>
      </c>
      <c r="I73" s="5">
        <f t="shared" si="3"/>
        <v>99.75473270627457</v>
      </c>
      <c r="J73" s="5">
        <f t="shared" si="2"/>
        <v>114.6930039290392</v>
      </c>
    </row>
    <row r="74" spans="1:10" ht="42.75" outlineLevel="2">
      <c r="A74" s="3" t="s">
        <v>385</v>
      </c>
      <c r="B74" s="3" t="s">
        <v>426</v>
      </c>
      <c r="C74" s="3" t="s">
        <v>364</v>
      </c>
      <c r="D74" s="3" t="s">
        <v>427</v>
      </c>
      <c r="E74" s="3" t="s">
        <v>454</v>
      </c>
      <c r="F74" s="3" t="s">
        <v>362</v>
      </c>
      <c r="G74" s="3" t="s">
        <v>418</v>
      </c>
      <c r="H74" s="3">
        <v>82.68</v>
      </c>
      <c r="I74" s="5">
        <f t="shared" si="3"/>
        <v>78.75223240862009</v>
      </c>
      <c r="J74" s="5">
        <f t="shared" si="2"/>
        <v>90.54537921181095</v>
      </c>
    </row>
    <row r="75" spans="1:10" ht="42.75" outlineLevel="2">
      <c r="A75" s="3" t="s">
        <v>385</v>
      </c>
      <c r="B75" s="3" t="s">
        <v>426</v>
      </c>
      <c r="C75" s="3" t="s">
        <v>364</v>
      </c>
      <c r="D75" s="3" t="s">
        <v>427</v>
      </c>
      <c r="E75" s="3" t="s">
        <v>455</v>
      </c>
      <c r="F75" s="3" t="s">
        <v>362</v>
      </c>
      <c r="G75" s="3" t="s">
        <v>418</v>
      </c>
      <c r="H75" s="3">
        <v>350.24</v>
      </c>
      <c r="I75" s="5">
        <f t="shared" si="3"/>
        <v>333.6016192403858</v>
      </c>
      <c r="J75" s="5">
        <f t="shared" si="2"/>
        <v>383.5584617216336</v>
      </c>
    </row>
    <row r="76" spans="1:10" ht="42.75" outlineLevel="2">
      <c r="A76" s="3" t="s">
        <v>385</v>
      </c>
      <c r="B76" s="3" t="s">
        <v>426</v>
      </c>
      <c r="C76" s="3" t="s">
        <v>364</v>
      </c>
      <c r="D76" s="3" t="s">
        <v>427</v>
      </c>
      <c r="E76" s="3" t="s">
        <v>456</v>
      </c>
      <c r="F76" s="3" t="s">
        <v>362</v>
      </c>
      <c r="G76" s="3" t="s">
        <v>418</v>
      </c>
      <c r="H76" s="3">
        <v>155.38</v>
      </c>
      <c r="I76" s="5">
        <f t="shared" si="3"/>
        <v>147.99857125848317</v>
      </c>
      <c r="J76" s="5">
        <f t="shared" si="2"/>
        <v>170.16135730444103</v>
      </c>
    </row>
    <row r="77" spans="1:10" ht="42.75" outlineLevel="2">
      <c r="A77" s="3" t="s">
        <v>385</v>
      </c>
      <c r="B77" s="3" t="s">
        <v>426</v>
      </c>
      <c r="C77" s="3" t="s">
        <v>364</v>
      </c>
      <c r="D77" s="3" t="s">
        <v>427</v>
      </c>
      <c r="E77" s="3" t="s">
        <v>457</v>
      </c>
      <c r="F77" s="3" t="s">
        <v>362</v>
      </c>
      <c r="G77" s="3" t="s">
        <v>418</v>
      </c>
      <c r="H77" s="3">
        <v>272.97</v>
      </c>
      <c r="I77" s="5">
        <f t="shared" si="3"/>
        <v>260.0023812358615</v>
      </c>
      <c r="J77" s="5">
        <f t="shared" si="2"/>
        <v>298.9377378259318</v>
      </c>
    </row>
    <row r="78" spans="1:10" ht="42.75" outlineLevel="2">
      <c r="A78" s="3" t="s">
        <v>385</v>
      </c>
      <c r="B78" s="3" t="s">
        <v>426</v>
      </c>
      <c r="C78" s="3" t="s">
        <v>364</v>
      </c>
      <c r="D78" s="3" t="s">
        <v>427</v>
      </c>
      <c r="E78" s="3" t="s">
        <v>458</v>
      </c>
      <c r="F78" s="3" t="s">
        <v>362</v>
      </c>
      <c r="G78" s="3" t="s">
        <v>418</v>
      </c>
      <c r="H78" s="3">
        <v>619.43</v>
      </c>
      <c r="I78" s="5">
        <f t="shared" si="3"/>
        <v>590.0035718537921</v>
      </c>
      <c r="J78" s="5">
        <f t="shared" si="2"/>
        <v>678.3566067388975</v>
      </c>
    </row>
    <row r="79" spans="1:10" ht="42.75" outlineLevel="2">
      <c r="A79" s="3" t="s">
        <v>385</v>
      </c>
      <c r="B79" s="3" t="s">
        <v>426</v>
      </c>
      <c r="C79" s="3" t="s">
        <v>364</v>
      </c>
      <c r="D79" s="3" t="s">
        <v>427</v>
      </c>
      <c r="E79" s="3" t="s">
        <v>459</v>
      </c>
      <c r="F79" s="3" t="s">
        <v>362</v>
      </c>
      <c r="G79" s="3" t="s">
        <v>418</v>
      </c>
      <c r="H79" s="3">
        <v>137.8</v>
      </c>
      <c r="I79" s="5">
        <f t="shared" si="3"/>
        <v>131.25372068103349</v>
      </c>
      <c r="J79" s="5">
        <f t="shared" si="2"/>
        <v>150.90896535301826</v>
      </c>
    </row>
    <row r="80" spans="1:10" ht="42.75" outlineLevel="2">
      <c r="A80" s="3" t="s">
        <v>385</v>
      </c>
      <c r="B80" s="3" t="s">
        <v>426</v>
      </c>
      <c r="C80" s="3" t="s">
        <v>364</v>
      </c>
      <c r="D80" s="3" t="s">
        <v>427</v>
      </c>
      <c r="E80" s="3" t="s">
        <v>460</v>
      </c>
      <c r="F80" s="3" t="s">
        <v>362</v>
      </c>
      <c r="G80" s="3" t="s">
        <v>418</v>
      </c>
      <c r="H80" s="3">
        <v>590.55</v>
      </c>
      <c r="I80" s="5">
        <f t="shared" si="3"/>
        <v>562.4955351827599</v>
      </c>
      <c r="J80" s="5">
        <f t="shared" si="2"/>
        <v>646.7292415763783</v>
      </c>
    </row>
    <row r="81" spans="1:10" ht="42.75" outlineLevel="2">
      <c r="A81" s="3" t="s">
        <v>385</v>
      </c>
      <c r="B81" s="3" t="s">
        <v>426</v>
      </c>
      <c r="C81" s="3" t="s">
        <v>364</v>
      </c>
      <c r="D81" s="3" t="s">
        <v>427</v>
      </c>
      <c r="E81" s="3" t="s">
        <v>461</v>
      </c>
      <c r="F81" s="3" t="s">
        <v>362</v>
      </c>
      <c r="G81" s="3" t="s">
        <v>418</v>
      </c>
      <c r="H81" s="3">
        <v>929.14</v>
      </c>
      <c r="I81" s="5">
        <f t="shared" si="3"/>
        <v>885.0005953089654</v>
      </c>
      <c r="J81" s="5">
        <f t="shared" si="2"/>
        <v>1017.529434456483</v>
      </c>
    </row>
    <row r="82" spans="1:10" ht="14.25" outlineLevel="1">
      <c r="A82" s="12" t="s">
        <v>462</v>
      </c>
      <c r="B82" s="13"/>
      <c r="C82" s="13"/>
      <c r="D82" s="13"/>
      <c r="E82" s="13"/>
      <c r="F82" s="13"/>
      <c r="G82" s="13"/>
      <c r="H82" s="13">
        <f>SUBTOTAL(9,H16:H81)</f>
        <v>52609.63999999999</v>
      </c>
      <c r="I82" s="14">
        <f>SUBTOTAL(9,I16:I81)</f>
        <v>50110.3845695916</v>
      </c>
      <c r="J82" s="15">
        <f>SUBTOTAL(9,J16:J81)</f>
        <v>57614.41465888796</v>
      </c>
    </row>
    <row r="83" spans="1:10" ht="57" outlineLevel="2">
      <c r="A83" s="3" t="s">
        <v>471</v>
      </c>
      <c r="B83" s="3" t="s">
        <v>472</v>
      </c>
      <c r="C83" s="3" t="s">
        <v>473</v>
      </c>
      <c r="D83" s="3" t="s">
        <v>474</v>
      </c>
      <c r="E83" s="3" t="s">
        <v>475</v>
      </c>
      <c r="F83" s="3" t="s">
        <v>362</v>
      </c>
      <c r="G83" s="3" t="s">
        <v>476</v>
      </c>
      <c r="H83" s="3">
        <v>5761.57</v>
      </c>
      <c r="I83" s="5">
        <f aca="true" t="shared" si="4" ref="I83:I91">H83/1.049875</f>
        <v>5487.862840814383</v>
      </c>
      <c r="J83" s="5">
        <f aca="true" t="shared" si="5" ref="J83:J91">I83*1.14975</f>
        <v>6309.670301226337</v>
      </c>
    </row>
    <row r="84" spans="1:10" ht="57" outlineLevel="2">
      <c r="A84" s="3" t="s">
        <v>471</v>
      </c>
      <c r="B84" s="3" t="s">
        <v>477</v>
      </c>
      <c r="C84" s="3" t="s">
        <v>478</v>
      </c>
      <c r="D84" s="3" t="s">
        <v>479</v>
      </c>
      <c r="E84" s="3" t="s">
        <v>480</v>
      </c>
      <c r="F84" s="3" t="s">
        <v>354</v>
      </c>
      <c r="G84" s="3" t="s">
        <v>481</v>
      </c>
      <c r="H84" s="3">
        <v>17251.16</v>
      </c>
      <c r="I84" s="5">
        <f t="shared" si="4"/>
        <v>16431.632337183</v>
      </c>
      <c r="J84" s="5">
        <f t="shared" si="5"/>
        <v>18892.269279676155</v>
      </c>
    </row>
    <row r="85" spans="1:10" ht="57" outlineLevel="2">
      <c r="A85" s="3" t="s">
        <v>471</v>
      </c>
      <c r="B85" s="3" t="s">
        <v>482</v>
      </c>
      <c r="C85" s="3" t="s">
        <v>483</v>
      </c>
      <c r="D85" s="3" t="s">
        <v>484</v>
      </c>
      <c r="E85" s="3" t="s">
        <v>484</v>
      </c>
      <c r="F85" s="3" t="s">
        <v>362</v>
      </c>
      <c r="G85" s="3" t="s">
        <v>367</v>
      </c>
      <c r="H85" s="3">
        <v>5865.91</v>
      </c>
      <c r="I85" s="5">
        <f t="shared" si="4"/>
        <v>5587.246100726277</v>
      </c>
      <c r="J85" s="5">
        <f t="shared" si="5"/>
        <v>6423.936204310037</v>
      </c>
    </row>
    <row r="86" spans="1:10" ht="42.75" outlineLevel="2">
      <c r="A86" s="3" t="s">
        <v>471</v>
      </c>
      <c r="B86" s="3" t="s">
        <v>485</v>
      </c>
      <c r="C86" s="3" t="s">
        <v>486</v>
      </c>
      <c r="D86" s="3" t="s">
        <v>487</v>
      </c>
      <c r="E86" s="3" t="s">
        <v>488</v>
      </c>
      <c r="F86" s="3" t="s">
        <v>362</v>
      </c>
      <c r="G86" s="3" t="s">
        <v>489</v>
      </c>
      <c r="H86" s="3">
        <v>37656.92</v>
      </c>
      <c r="I86" s="5">
        <f t="shared" si="4"/>
        <v>35868.00333373021</v>
      </c>
      <c r="J86" s="5">
        <f t="shared" si="5"/>
        <v>41239.23683295631</v>
      </c>
    </row>
    <row r="87" spans="1:10" ht="85.5" outlineLevel="2">
      <c r="A87" s="3" t="s">
        <v>471</v>
      </c>
      <c r="B87" s="3" t="s">
        <v>490</v>
      </c>
      <c r="C87" s="3" t="s">
        <v>483</v>
      </c>
      <c r="D87" s="3" t="s">
        <v>491</v>
      </c>
      <c r="E87" s="3" t="s">
        <v>491</v>
      </c>
      <c r="F87" s="3" t="s">
        <v>362</v>
      </c>
      <c r="G87" s="3" t="s">
        <v>476</v>
      </c>
      <c r="H87" s="3">
        <v>8219.39</v>
      </c>
      <c r="I87" s="5">
        <f t="shared" si="4"/>
        <v>7828.922490772711</v>
      </c>
      <c r="J87" s="5">
        <f t="shared" si="5"/>
        <v>9001.303633765925</v>
      </c>
    </row>
    <row r="88" spans="1:10" ht="42.75" outlineLevel="2">
      <c r="A88" s="3" t="s">
        <v>471</v>
      </c>
      <c r="B88" s="3" t="s">
        <v>492</v>
      </c>
      <c r="C88" s="3" t="s">
        <v>493</v>
      </c>
      <c r="D88" s="3" t="s">
        <v>494</v>
      </c>
      <c r="E88" s="3" t="s">
        <v>495</v>
      </c>
      <c r="F88" s="3" t="s">
        <v>362</v>
      </c>
      <c r="G88" s="3" t="s">
        <v>489</v>
      </c>
      <c r="H88" s="3">
        <v>28662.76</v>
      </c>
      <c r="I88" s="5">
        <f t="shared" si="4"/>
        <v>27301.116799619005</v>
      </c>
      <c r="J88" s="5">
        <f t="shared" si="5"/>
        <v>31389.45904036195</v>
      </c>
    </row>
    <row r="89" spans="1:10" ht="14.25" outlineLevel="1">
      <c r="A89" s="12" t="s">
        <v>496</v>
      </c>
      <c r="B89" s="13"/>
      <c r="C89" s="13"/>
      <c r="D89" s="13"/>
      <c r="E89" s="13"/>
      <c r="F89" s="13"/>
      <c r="G89" s="13"/>
      <c r="H89" s="13">
        <f>SUBTOTAL(9,H83:H88)</f>
        <v>103417.70999999999</v>
      </c>
      <c r="I89" s="14">
        <f>SUBTOTAL(9,I83:I88)</f>
        <v>98504.7839028456</v>
      </c>
      <c r="J89" s="15">
        <f>SUBTOTAL(9,J83:J88)</f>
        <v>113255.87529229673</v>
      </c>
    </row>
    <row r="90" spans="1:10" ht="71.25" outlineLevel="2">
      <c r="A90" s="3" t="s">
        <v>497</v>
      </c>
      <c r="B90" s="3" t="s">
        <v>498</v>
      </c>
      <c r="C90" s="3" t="s">
        <v>499</v>
      </c>
      <c r="D90" s="3" t="s">
        <v>500</v>
      </c>
      <c r="E90" s="3" t="s">
        <v>500</v>
      </c>
      <c r="F90" s="7" t="s">
        <v>511</v>
      </c>
      <c r="G90" s="3" t="s">
        <v>370</v>
      </c>
      <c r="H90" s="3">
        <v>31959.66</v>
      </c>
      <c r="I90" s="5">
        <f t="shared" si="4"/>
        <v>30441.39540421479</v>
      </c>
      <c r="J90" s="5">
        <f t="shared" si="5"/>
        <v>34999.99436599595</v>
      </c>
    </row>
    <row r="91" spans="1:10" ht="85.5" outlineLevel="2">
      <c r="A91" s="3" t="s">
        <v>497</v>
      </c>
      <c r="B91" s="3" t="s">
        <v>501</v>
      </c>
      <c r="C91" s="3" t="s">
        <v>502</v>
      </c>
      <c r="D91" s="3" t="s">
        <v>27</v>
      </c>
      <c r="E91" s="3" t="s">
        <v>28</v>
      </c>
      <c r="F91" s="7" t="s">
        <v>511</v>
      </c>
      <c r="G91" s="3" t="s">
        <v>370</v>
      </c>
      <c r="H91" s="3">
        <v>68525.34</v>
      </c>
      <c r="I91" s="5">
        <f t="shared" si="4"/>
        <v>65269.99880938207</v>
      </c>
      <c r="J91" s="5">
        <f t="shared" si="5"/>
        <v>75044.18113108704</v>
      </c>
    </row>
    <row r="92" spans="1:10" ht="14.25" outlineLevel="1">
      <c r="A92" s="12" t="s">
        <v>503</v>
      </c>
      <c r="B92" s="13"/>
      <c r="C92" s="13"/>
      <c r="D92" s="13"/>
      <c r="E92" s="13"/>
      <c r="F92" s="13"/>
      <c r="G92" s="13"/>
      <c r="H92" s="13">
        <f>SUBTOTAL(9,H90:H91)</f>
        <v>100485</v>
      </c>
      <c r="I92" s="14">
        <f>SUBTOTAL(9,I90:I91)</f>
        <v>95711.39421359685</v>
      </c>
      <c r="J92" s="15">
        <f>SUBTOTAL(9,J90:J91)</f>
        <v>110044.175497083</v>
      </c>
    </row>
    <row r="93" spans="1:10" ht="28.5" outlineLevel="2">
      <c r="A93" s="3" t="s">
        <v>518</v>
      </c>
      <c r="B93" s="3" t="s">
        <v>519</v>
      </c>
      <c r="C93" s="3" t="s">
        <v>373</v>
      </c>
      <c r="D93" s="3" t="s">
        <v>0</v>
      </c>
      <c r="E93" s="3" t="s">
        <v>0</v>
      </c>
      <c r="F93" s="3" t="s">
        <v>354</v>
      </c>
      <c r="G93" s="3" t="s">
        <v>355</v>
      </c>
      <c r="H93" s="3">
        <v>3478.7</v>
      </c>
      <c r="I93" s="5">
        <f aca="true" t="shared" si="6" ref="I93:I101">H93/1.049875</f>
        <v>3313.4420764376714</v>
      </c>
      <c r="J93" s="5">
        <f aca="true" t="shared" si="7" ref="J93:J101">I93*1.14975</f>
        <v>3809.630027384213</v>
      </c>
    </row>
    <row r="94" spans="1:10" ht="28.5" outlineLevel="2">
      <c r="A94" s="3" t="s">
        <v>518</v>
      </c>
      <c r="B94" s="3" t="s">
        <v>1</v>
      </c>
      <c r="C94" s="3" t="s">
        <v>2</v>
      </c>
      <c r="D94" s="3" t="s">
        <v>3</v>
      </c>
      <c r="E94" s="3" t="s">
        <v>4</v>
      </c>
      <c r="F94" s="3" t="s">
        <v>354</v>
      </c>
      <c r="G94" s="3" t="s">
        <v>355</v>
      </c>
      <c r="H94" s="3">
        <v>2233.61</v>
      </c>
      <c r="I94" s="5">
        <f t="shared" si="6"/>
        <v>2127.500892963448</v>
      </c>
      <c r="J94" s="5">
        <f t="shared" si="7"/>
        <v>2446.0941516847247</v>
      </c>
    </row>
    <row r="95" spans="1:10" ht="28.5" outlineLevel="2">
      <c r="A95" s="3" t="s">
        <v>518</v>
      </c>
      <c r="B95" s="3" t="s">
        <v>1</v>
      </c>
      <c r="C95" s="3" t="s">
        <v>2</v>
      </c>
      <c r="D95" s="3" t="s">
        <v>3</v>
      </c>
      <c r="E95" s="3" t="s">
        <v>5</v>
      </c>
      <c r="F95" s="3" t="s">
        <v>354</v>
      </c>
      <c r="G95" s="3" t="s">
        <v>355</v>
      </c>
      <c r="H95" s="3">
        <v>5350.11</v>
      </c>
      <c r="I95" s="5">
        <f t="shared" si="6"/>
        <v>5095.949517799739</v>
      </c>
      <c r="J95" s="5">
        <f t="shared" si="7"/>
        <v>5859.06795809025</v>
      </c>
    </row>
    <row r="96" spans="1:10" ht="42.75" outlineLevel="2">
      <c r="A96" s="3" t="s">
        <v>518</v>
      </c>
      <c r="B96" s="3" t="s">
        <v>6</v>
      </c>
      <c r="C96" s="3" t="s">
        <v>382</v>
      </c>
      <c r="D96" s="3" t="s">
        <v>7</v>
      </c>
      <c r="E96" s="3" t="s">
        <v>8</v>
      </c>
      <c r="F96" s="3" t="s">
        <v>354</v>
      </c>
      <c r="G96" s="3" t="s">
        <v>9</v>
      </c>
      <c r="H96" s="3">
        <v>1995.53</v>
      </c>
      <c r="I96" s="5">
        <f t="shared" si="6"/>
        <v>1900.7310394094536</v>
      </c>
      <c r="J96" s="5">
        <f t="shared" si="7"/>
        <v>2185.3655125610194</v>
      </c>
    </row>
    <row r="97" spans="1:10" ht="42.75" outlineLevel="2">
      <c r="A97" s="3" t="s">
        <v>518</v>
      </c>
      <c r="B97" s="3" t="s">
        <v>6</v>
      </c>
      <c r="C97" s="3" t="s">
        <v>382</v>
      </c>
      <c r="D97" s="3" t="s">
        <v>7</v>
      </c>
      <c r="E97" s="3" t="s">
        <v>7</v>
      </c>
      <c r="F97" s="3" t="s">
        <v>354</v>
      </c>
      <c r="G97" s="3" t="s">
        <v>9</v>
      </c>
      <c r="H97" s="3">
        <v>43569.81</v>
      </c>
      <c r="I97" s="5">
        <f t="shared" si="6"/>
        <v>41499.997618764144</v>
      </c>
      <c r="J97" s="5">
        <f t="shared" si="7"/>
        <v>47714.622262174074</v>
      </c>
    </row>
    <row r="98" spans="1:10" ht="14.25" outlineLevel="1">
      <c r="A98" s="12" t="s">
        <v>10</v>
      </c>
      <c r="B98" s="13"/>
      <c r="C98" s="13"/>
      <c r="D98" s="13"/>
      <c r="E98" s="13"/>
      <c r="F98" s="13"/>
      <c r="G98" s="13"/>
      <c r="H98" s="13">
        <f>SUBTOTAL(9,H93:H97)</f>
        <v>56627.759999999995</v>
      </c>
      <c r="I98" s="14">
        <f>SUBTOTAL(9,I93:I97)</f>
        <v>53937.621145374454</v>
      </c>
      <c r="J98" s="15">
        <f>SUBTOTAL(9,J93:J97)</f>
        <v>62014.77991189428</v>
      </c>
    </row>
    <row r="99" spans="1:10" ht="57" outlineLevel="2">
      <c r="A99" s="3" t="s">
        <v>11</v>
      </c>
      <c r="B99" s="3" t="s">
        <v>12</v>
      </c>
      <c r="C99" s="3" t="s">
        <v>13</v>
      </c>
      <c r="D99" s="3" t="s">
        <v>14</v>
      </c>
      <c r="E99" s="3" t="s">
        <v>15</v>
      </c>
      <c r="F99" s="3" t="s">
        <v>354</v>
      </c>
      <c r="G99" s="3" t="s">
        <v>514</v>
      </c>
      <c r="H99" s="3">
        <v>4873.61</v>
      </c>
      <c r="I99" s="5">
        <f t="shared" si="6"/>
        <v>4642.0859626145975</v>
      </c>
      <c r="J99" s="5">
        <f t="shared" si="7"/>
        <v>5337.238335516134</v>
      </c>
    </row>
    <row r="100" spans="1:10" ht="57" outlineLevel="2">
      <c r="A100" s="3" t="s">
        <v>11</v>
      </c>
      <c r="B100" s="3" t="s">
        <v>12</v>
      </c>
      <c r="C100" s="3" t="s">
        <v>465</v>
      </c>
      <c r="D100" s="3" t="s">
        <v>14</v>
      </c>
      <c r="E100" s="3" t="s">
        <v>15</v>
      </c>
      <c r="F100" s="3" t="s">
        <v>354</v>
      </c>
      <c r="G100" s="3" t="s">
        <v>514</v>
      </c>
      <c r="H100" s="3">
        <v>4724.44</v>
      </c>
      <c r="I100" s="5">
        <f t="shared" si="6"/>
        <v>4500.002381235861</v>
      </c>
      <c r="J100" s="5">
        <f t="shared" si="7"/>
        <v>5173.877737825932</v>
      </c>
    </row>
    <row r="101" spans="1:10" ht="57" outlineLevel="2">
      <c r="A101" s="3" t="s">
        <v>11</v>
      </c>
      <c r="B101" s="3" t="s">
        <v>12</v>
      </c>
      <c r="C101" s="3" t="s">
        <v>505</v>
      </c>
      <c r="D101" s="3" t="s">
        <v>14</v>
      </c>
      <c r="E101" s="3" t="s">
        <v>15</v>
      </c>
      <c r="F101" s="3" t="s">
        <v>354</v>
      </c>
      <c r="G101" s="3" t="s">
        <v>514</v>
      </c>
      <c r="H101" s="3">
        <v>34645.87</v>
      </c>
      <c r="I101" s="5">
        <f t="shared" si="6"/>
        <v>32999.99523752828</v>
      </c>
      <c r="J101" s="5">
        <f t="shared" si="7"/>
        <v>37941.74452434814</v>
      </c>
    </row>
    <row r="102" spans="1:10" ht="14.25" outlineLevel="1">
      <c r="A102" s="12" t="s">
        <v>16</v>
      </c>
      <c r="B102" s="13"/>
      <c r="C102" s="13"/>
      <c r="D102" s="13"/>
      <c r="E102" s="13"/>
      <c r="F102" s="13"/>
      <c r="G102" s="13"/>
      <c r="H102" s="13">
        <f>SUBTOTAL(9,H99:H101)</f>
        <v>44243.92</v>
      </c>
      <c r="I102" s="14">
        <f>SUBTOTAL(9,I99:I101)</f>
        <v>42142.08358137874</v>
      </c>
      <c r="J102" s="15">
        <f>SUBTOTAL(9,J99:J101)</f>
        <v>48452.8605976902</v>
      </c>
    </row>
    <row r="103" spans="1:10" ht="57" outlineLevel="2">
      <c r="A103" s="3" t="s">
        <v>217</v>
      </c>
      <c r="B103" s="3" t="s">
        <v>218</v>
      </c>
      <c r="C103" s="3" t="s">
        <v>219</v>
      </c>
      <c r="D103" s="3" t="s">
        <v>220</v>
      </c>
      <c r="E103" s="3" t="s">
        <v>221</v>
      </c>
      <c r="F103" s="3" t="s">
        <v>354</v>
      </c>
      <c r="G103" s="3" t="s">
        <v>19</v>
      </c>
      <c r="H103" s="3">
        <v>1662.99</v>
      </c>
      <c r="I103" s="5">
        <f aca="true" t="shared" si="8" ref="I103:I111">H103/1.049875</f>
        <v>1583.9885700678653</v>
      </c>
      <c r="J103" s="5">
        <f aca="true" t="shared" si="9" ref="J103:J109">I103*1.14975</f>
        <v>1821.1908584355283</v>
      </c>
    </row>
    <row r="104" spans="1:10" ht="57" outlineLevel="2">
      <c r="A104" s="3" t="s">
        <v>217</v>
      </c>
      <c r="B104" s="3" t="s">
        <v>218</v>
      </c>
      <c r="C104" s="3" t="s">
        <v>222</v>
      </c>
      <c r="D104" s="3" t="s">
        <v>220</v>
      </c>
      <c r="E104" s="3" t="s">
        <v>220</v>
      </c>
      <c r="F104" s="3" t="s">
        <v>354</v>
      </c>
      <c r="G104" s="3" t="s">
        <v>19</v>
      </c>
      <c r="H104" s="3">
        <v>8399</v>
      </c>
      <c r="I104" s="5">
        <f t="shared" si="8"/>
        <v>8000.000000000001</v>
      </c>
      <c r="J104" s="5">
        <f t="shared" si="9"/>
        <v>9198.000000000002</v>
      </c>
    </row>
    <row r="105" spans="1:10" ht="42.75" outlineLevel="2">
      <c r="A105" s="3" t="s">
        <v>217</v>
      </c>
      <c r="B105" s="3" t="s">
        <v>223</v>
      </c>
      <c r="C105" s="3" t="s">
        <v>517</v>
      </c>
      <c r="D105" s="3" t="s">
        <v>224</v>
      </c>
      <c r="E105" s="3" t="s">
        <v>225</v>
      </c>
      <c r="F105" s="3" t="s">
        <v>354</v>
      </c>
      <c r="G105" s="3" t="s">
        <v>19</v>
      </c>
      <c r="H105" s="3">
        <v>1720.48</v>
      </c>
      <c r="I105" s="5">
        <f t="shared" si="8"/>
        <v>1638.7474699368975</v>
      </c>
      <c r="J105" s="5">
        <f t="shared" si="9"/>
        <v>1884.149903559948</v>
      </c>
    </row>
    <row r="106" spans="1:10" ht="42.75" outlineLevel="2">
      <c r="A106" s="3" t="s">
        <v>217</v>
      </c>
      <c r="B106" s="3" t="s">
        <v>223</v>
      </c>
      <c r="C106" s="3" t="s">
        <v>517</v>
      </c>
      <c r="D106" s="3" t="s">
        <v>224</v>
      </c>
      <c r="E106" s="3" t="s">
        <v>226</v>
      </c>
      <c r="F106" s="3" t="s">
        <v>354</v>
      </c>
      <c r="G106" s="3" t="s">
        <v>19</v>
      </c>
      <c r="H106" s="3">
        <v>1559.06</v>
      </c>
      <c r="I106" s="5">
        <f t="shared" si="8"/>
        <v>1484.9958328372427</v>
      </c>
      <c r="J106" s="5">
        <f t="shared" si="9"/>
        <v>1707.3739588046199</v>
      </c>
    </row>
    <row r="107" spans="1:10" ht="42.75" outlineLevel="2">
      <c r="A107" s="3" t="s">
        <v>217</v>
      </c>
      <c r="B107" s="3" t="s">
        <v>227</v>
      </c>
      <c r="C107" s="3" t="s">
        <v>228</v>
      </c>
      <c r="D107" s="3" t="s">
        <v>229</v>
      </c>
      <c r="E107" s="3" t="s">
        <v>229</v>
      </c>
      <c r="F107" s="3" t="s">
        <v>354</v>
      </c>
      <c r="G107" s="3" t="s">
        <v>19</v>
      </c>
      <c r="H107" s="3">
        <v>11628.94</v>
      </c>
      <c r="I107" s="5">
        <f t="shared" si="8"/>
        <v>11076.499583283727</v>
      </c>
      <c r="J107" s="5">
        <f t="shared" si="9"/>
        <v>12735.205395880464</v>
      </c>
    </row>
    <row r="108" spans="1:10" ht="14.25" outlineLevel="1">
      <c r="A108" s="12" t="s">
        <v>230</v>
      </c>
      <c r="B108" s="13"/>
      <c r="C108" s="13"/>
      <c r="D108" s="13"/>
      <c r="E108" s="13"/>
      <c r="F108" s="13"/>
      <c r="G108" s="13"/>
      <c r="H108" s="13">
        <f>SUBTOTAL(9,H103:H107)</f>
        <v>24970.47</v>
      </c>
      <c r="I108" s="14">
        <f>SUBTOTAL(9,I103:I107)</f>
        <v>23784.231456125734</v>
      </c>
      <c r="J108" s="15">
        <f>SUBTOTAL(9,J103:J107)</f>
        <v>27345.92011668056</v>
      </c>
    </row>
    <row r="109" spans="1:10" ht="42.75" outlineLevel="2">
      <c r="A109" s="3" t="s">
        <v>231</v>
      </c>
      <c r="B109" s="3" t="s">
        <v>232</v>
      </c>
      <c r="C109" s="3" t="s">
        <v>464</v>
      </c>
      <c r="D109" s="3" t="s">
        <v>233</v>
      </c>
      <c r="E109" s="3" t="s">
        <v>233</v>
      </c>
      <c r="F109" s="3" t="s">
        <v>354</v>
      </c>
      <c r="G109" s="3" t="s">
        <v>370</v>
      </c>
      <c r="H109" s="3">
        <v>38992.36</v>
      </c>
      <c r="I109" s="5">
        <f t="shared" si="8"/>
        <v>37140.00238123586</v>
      </c>
      <c r="J109" s="5">
        <f t="shared" si="9"/>
        <v>42701.71773782594</v>
      </c>
    </row>
    <row r="110" spans="1:10" ht="14.25" outlineLevel="1">
      <c r="A110" s="12" t="s">
        <v>234</v>
      </c>
      <c r="B110" s="13"/>
      <c r="C110" s="13"/>
      <c r="D110" s="13"/>
      <c r="E110" s="13"/>
      <c r="F110" s="13"/>
      <c r="G110" s="13"/>
      <c r="H110" s="13">
        <f>SUBTOTAL(9,H109:H109)</f>
        <v>38992.36</v>
      </c>
      <c r="I110" s="14">
        <f>SUBTOTAL(9,I109:I109)</f>
        <v>37140.00238123586</v>
      </c>
      <c r="J110" s="15">
        <f>SUBTOTAL(9,J109:J109)</f>
        <v>42701.71773782594</v>
      </c>
    </row>
    <row r="111" spans="1:10" ht="42.75" outlineLevel="2">
      <c r="A111" s="3" t="s">
        <v>235</v>
      </c>
      <c r="B111" s="3" t="s">
        <v>236</v>
      </c>
      <c r="C111" s="3" t="s">
        <v>504</v>
      </c>
      <c r="D111" s="3" t="s">
        <v>237</v>
      </c>
      <c r="E111" s="3" t="s">
        <v>238</v>
      </c>
      <c r="F111" s="3" t="s">
        <v>362</v>
      </c>
      <c r="G111" s="3" t="s">
        <v>365</v>
      </c>
      <c r="H111" s="3">
        <v>2600</v>
      </c>
      <c r="I111" s="5">
        <f t="shared" si="8"/>
        <v>2476.485295868556</v>
      </c>
      <c r="J111" s="5">
        <f aca="true" t="shared" si="10" ref="J111:J131">I111*1.14975</f>
        <v>2847.3389689248725</v>
      </c>
    </row>
    <row r="112" spans="1:10" ht="71.25" outlineLevel="2">
      <c r="A112" s="3" t="s">
        <v>235</v>
      </c>
      <c r="B112" s="3" t="s">
        <v>239</v>
      </c>
      <c r="C112" s="3" t="s">
        <v>240</v>
      </c>
      <c r="D112" s="3" t="s">
        <v>241</v>
      </c>
      <c r="E112" s="3" t="s">
        <v>241</v>
      </c>
      <c r="F112" s="3" t="s">
        <v>362</v>
      </c>
      <c r="G112" s="3" t="s">
        <v>365</v>
      </c>
      <c r="H112" s="3">
        <v>10486</v>
      </c>
      <c r="I112" s="5">
        <f aca="true" t="shared" si="11" ref="I112:I131">H112/1.049875</f>
        <v>9987.8556971068</v>
      </c>
      <c r="J112" s="5">
        <f t="shared" si="10"/>
        <v>11483.537087748542</v>
      </c>
    </row>
    <row r="113" spans="1:11" ht="14.25" outlineLevel="1">
      <c r="A113" s="12" t="s">
        <v>242</v>
      </c>
      <c r="B113" s="13"/>
      <c r="C113" s="13"/>
      <c r="D113" s="13"/>
      <c r="E113" s="13"/>
      <c r="F113" s="13"/>
      <c r="G113" s="13"/>
      <c r="H113" s="13">
        <f>SUBTOTAL(9,H111:H112)</f>
        <v>13086</v>
      </c>
      <c r="I113" s="14">
        <f>SUBTOTAL(9,I111:I112)</f>
        <v>12464.340992975354</v>
      </c>
      <c r="J113" s="15">
        <f>SUBTOTAL(9,J111:J112)</f>
        <v>14330.876056673414</v>
      </c>
      <c r="K113" s="6"/>
    </row>
    <row r="114" spans="1:10" ht="71.25" outlineLevel="2">
      <c r="A114" s="3" t="s">
        <v>244</v>
      </c>
      <c r="B114" s="3" t="s">
        <v>245</v>
      </c>
      <c r="C114" s="3" t="s">
        <v>486</v>
      </c>
      <c r="D114" s="3" t="s">
        <v>246</v>
      </c>
      <c r="E114" s="3" t="s">
        <v>246</v>
      </c>
      <c r="F114" s="3" t="s">
        <v>362</v>
      </c>
      <c r="G114" s="3" t="s">
        <v>467</v>
      </c>
      <c r="H114" s="3">
        <v>11741</v>
      </c>
      <c r="I114" s="5">
        <f t="shared" si="11"/>
        <v>11183.23609953566</v>
      </c>
      <c r="J114" s="5">
        <f t="shared" si="10"/>
        <v>12857.925705441125</v>
      </c>
    </row>
    <row r="115" spans="1:10" ht="42.75" outlineLevel="2">
      <c r="A115" s="3" t="s">
        <v>244</v>
      </c>
      <c r="B115" s="3" t="s">
        <v>247</v>
      </c>
      <c r="C115" s="3" t="s">
        <v>2</v>
      </c>
      <c r="D115" s="3" t="s">
        <v>248</v>
      </c>
      <c r="E115" s="3" t="s">
        <v>248</v>
      </c>
      <c r="F115" s="3" t="s">
        <v>362</v>
      </c>
      <c r="G115" s="3" t="s">
        <v>365</v>
      </c>
      <c r="H115" s="3">
        <v>8358</v>
      </c>
      <c r="I115" s="5">
        <f t="shared" si="11"/>
        <v>7960.947731872843</v>
      </c>
      <c r="J115" s="5">
        <f t="shared" si="10"/>
        <v>9153.099654720801</v>
      </c>
    </row>
    <row r="116" spans="1:10" ht="71.25" outlineLevel="2">
      <c r="A116" s="3" t="s">
        <v>244</v>
      </c>
      <c r="B116" s="3" t="s">
        <v>249</v>
      </c>
      <c r="C116" s="3" t="s">
        <v>2</v>
      </c>
      <c r="D116" s="3" t="s">
        <v>250</v>
      </c>
      <c r="E116" s="3" t="s">
        <v>250</v>
      </c>
      <c r="F116" s="3" t="s">
        <v>362</v>
      </c>
      <c r="G116" s="3" t="s">
        <v>251</v>
      </c>
      <c r="H116" s="3">
        <v>26214</v>
      </c>
      <c r="I116" s="5">
        <f t="shared" si="11"/>
        <v>24968.686748422435</v>
      </c>
      <c r="J116" s="5">
        <f t="shared" si="10"/>
        <v>28707.747588998696</v>
      </c>
    </row>
    <row r="117" spans="1:10" ht="85.5" outlineLevel="2">
      <c r="A117" s="3" t="s">
        <v>244</v>
      </c>
      <c r="B117" s="3" t="s">
        <v>252</v>
      </c>
      <c r="C117" s="3" t="s">
        <v>253</v>
      </c>
      <c r="D117" s="3" t="s">
        <v>254</v>
      </c>
      <c r="E117" s="3" t="s">
        <v>254</v>
      </c>
      <c r="F117" s="3" t="s">
        <v>362</v>
      </c>
      <c r="G117" s="3" t="s">
        <v>365</v>
      </c>
      <c r="H117" s="3">
        <v>16215.42</v>
      </c>
      <c r="I117" s="5">
        <f t="shared" si="11"/>
        <v>15445.095844743424</v>
      </c>
      <c r="J117" s="5">
        <f t="shared" si="10"/>
        <v>17757.998947493754</v>
      </c>
    </row>
    <row r="118" spans="1:10" ht="85.5" outlineLevel="2">
      <c r="A118" s="3" t="s">
        <v>244</v>
      </c>
      <c r="B118" s="3" t="s">
        <v>252</v>
      </c>
      <c r="C118" s="3" t="s">
        <v>253</v>
      </c>
      <c r="D118" s="3" t="s">
        <v>254</v>
      </c>
      <c r="E118" s="3" t="s">
        <v>254</v>
      </c>
      <c r="F118" s="3" t="s">
        <v>362</v>
      </c>
      <c r="G118" s="3" t="s">
        <v>365</v>
      </c>
      <c r="H118" s="3">
        <v>7259.53</v>
      </c>
      <c r="I118" s="5">
        <f t="shared" si="11"/>
        <v>6914.661269198715</v>
      </c>
      <c r="J118" s="5">
        <f t="shared" si="10"/>
        <v>7950.131794261222</v>
      </c>
    </row>
    <row r="119" spans="1:10" ht="57" outlineLevel="2">
      <c r="A119" s="3" t="s">
        <v>244</v>
      </c>
      <c r="B119" s="3" t="s">
        <v>255</v>
      </c>
      <c r="C119" s="3" t="s">
        <v>256</v>
      </c>
      <c r="D119" s="3" t="s">
        <v>257</v>
      </c>
      <c r="E119" s="3" t="s">
        <v>258</v>
      </c>
      <c r="F119" s="3" t="s">
        <v>362</v>
      </c>
      <c r="G119" s="3" t="s">
        <v>489</v>
      </c>
      <c r="H119" s="3">
        <v>10583.7</v>
      </c>
      <c r="I119" s="5">
        <f t="shared" si="11"/>
        <v>10080.914394570784</v>
      </c>
      <c r="J119" s="5">
        <f t="shared" si="10"/>
        <v>11590.531325157759</v>
      </c>
    </row>
    <row r="120" spans="1:10" ht="57" outlineLevel="2">
      <c r="A120" s="3" t="s">
        <v>244</v>
      </c>
      <c r="B120" s="3" t="s">
        <v>255</v>
      </c>
      <c r="C120" s="3" t="s">
        <v>259</v>
      </c>
      <c r="D120" s="3" t="s">
        <v>257</v>
      </c>
      <c r="E120" s="3" t="s">
        <v>257</v>
      </c>
      <c r="F120" s="3" t="s">
        <v>362</v>
      </c>
      <c r="G120" s="3" t="s">
        <v>489</v>
      </c>
      <c r="H120" s="3">
        <v>8014.35</v>
      </c>
      <c r="I120" s="5">
        <f t="shared" si="11"/>
        <v>7633.62305036314</v>
      </c>
      <c r="J120" s="5">
        <f t="shared" si="10"/>
        <v>8776.75810215502</v>
      </c>
    </row>
    <row r="121" spans="1:10" ht="57" outlineLevel="2">
      <c r="A121" s="3" t="s">
        <v>244</v>
      </c>
      <c r="B121" s="3" t="s">
        <v>260</v>
      </c>
      <c r="C121" s="3" t="s">
        <v>516</v>
      </c>
      <c r="D121" s="3" t="s">
        <v>261</v>
      </c>
      <c r="E121" s="3" t="s">
        <v>262</v>
      </c>
      <c r="F121" s="3" t="s">
        <v>362</v>
      </c>
      <c r="G121" s="3" t="s">
        <v>365</v>
      </c>
      <c r="H121" s="3">
        <v>1633</v>
      </c>
      <c r="I121" s="5">
        <f t="shared" si="11"/>
        <v>1555.4232646743662</v>
      </c>
      <c r="J121" s="5">
        <f t="shared" si="10"/>
        <v>1788.3478985593526</v>
      </c>
    </row>
    <row r="122" spans="1:10" ht="57" outlineLevel="2">
      <c r="A122" s="3" t="s">
        <v>244</v>
      </c>
      <c r="B122" s="3" t="s">
        <v>260</v>
      </c>
      <c r="C122" s="3" t="s">
        <v>516</v>
      </c>
      <c r="D122" s="3" t="s">
        <v>261</v>
      </c>
      <c r="E122" s="3" t="s">
        <v>262</v>
      </c>
      <c r="F122" s="3" t="s">
        <v>362</v>
      </c>
      <c r="G122" s="3" t="s">
        <v>467</v>
      </c>
      <c r="H122" s="3">
        <v>3967.5</v>
      </c>
      <c r="I122" s="5">
        <f t="shared" si="11"/>
        <v>3779.02131206096</v>
      </c>
      <c r="J122" s="5">
        <f t="shared" si="10"/>
        <v>4344.929753542089</v>
      </c>
    </row>
    <row r="123" spans="1:10" ht="57" outlineLevel="2">
      <c r="A123" s="3" t="s">
        <v>244</v>
      </c>
      <c r="B123" s="3" t="s">
        <v>263</v>
      </c>
      <c r="C123" s="3" t="s">
        <v>364</v>
      </c>
      <c r="D123" s="3" t="s">
        <v>264</v>
      </c>
      <c r="E123" s="3" t="s">
        <v>265</v>
      </c>
      <c r="F123" s="3" t="s">
        <v>362</v>
      </c>
      <c r="G123" s="3" t="s">
        <v>489</v>
      </c>
      <c r="H123" s="3">
        <v>15210.97</v>
      </c>
      <c r="I123" s="5">
        <f t="shared" si="11"/>
        <v>14488.36290034528</v>
      </c>
      <c r="J123" s="5">
        <f t="shared" si="10"/>
        <v>16657.995244671987</v>
      </c>
    </row>
    <row r="124" spans="1:10" ht="42.75" outlineLevel="2">
      <c r="A124" s="3" t="s">
        <v>244</v>
      </c>
      <c r="B124" s="3" t="s">
        <v>266</v>
      </c>
      <c r="C124" s="3" t="s">
        <v>510</v>
      </c>
      <c r="D124" s="3" t="s">
        <v>267</v>
      </c>
      <c r="E124" s="3" t="s">
        <v>267</v>
      </c>
      <c r="F124" s="3" t="s">
        <v>362</v>
      </c>
      <c r="G124" s="3" t="s">
        <v>365</v>
      </c>
      <c r="H124" s="3">
        <v>4742.75</v>
      </c>
      <c r="I124" s="5">
        <f t="shared" si="11"/>
        <v>4517.442552684844</v>
      </c>
      <c r="J124" s="5">
        <f t="shared" si="10"/>
        <v>5193.9295749493995</v>
      </c>
    </row>
    <row r="125" spans="1:10" ht="14.25" outlineLevel="1">
      <c r="A125" s="12" t="s">
        <v>268</v>
      </c>
      <c r="B125" s="13"/>
      <c r="C125" s="13"/>
      <c r="D125" s="13"/>
      <c r="E125" s="13"/>
      <c r="F125" s="13"/>
      <c r="G125" s="13"/>
      <c r="H125" s="13">
        <f>SUBTOTAL(9,H114:H124)</f>
        <v>113940.22</v>
      </c>
      <c r="I125" s="14">
        <f>SUBTOTAL(9,I114:I124)</f>
        <v>108527.41516847243</v>
      </c>
      <c r="J125" s="15">
        <f>SUBTOTAL(9,J114:J124)</f>
        <v>124779.39558995121</v>
      </c>
    </row>
    <row r="126" spans="1:10" ht="85.5" outlineLevel="2">
      <c r="A126" s="3" t="s">
        <v>269</v>
      </c>
      <c r="B126" s="3" t="s">
        <v>270</v>
      </c>
      <c r="C126" s="3" t="s">
        <v>271</v>
      </c>
      <c r="D126" s="3" t="s">
        <v>272</v>
      </c>
      <c r="E126" s="3" t="s">
        <v>273</v>
      </c>
      <c r="F126" s="7" t="s">
        <v>511</v>
      </c>
      <c r="G126" s="3" t="s">
        <v>274</v>
      </c>
      <c r="H126" s="3">
        <v>2344.48</v>
      </c>
      <c r="I126" s="5">
        <f t="shared" si="11"/>
        <v>2233.103940945351</v>
      </c>
      <c r="J126" s="5">
        <f t="shared" si="10"/>
        <v>2567.5112561019173</v>
      </c>
    </row>
    <row r="127" spans="1:10" ht="85.5" outlineLevel="2">
      <c r="A127" s="3" t="s">
        <v>269</v>
      </c>
      <c r="B127" s="3" t="s">
        <v>270</v>
      </c>
      <c r="C127" s="3" t="s">
        <v>271</v>
      </c>
      <c r="D127" s="3" t="s">
        <v>272</v>
      </c>
      <c r="E127" s="3" t="s">
        <v>275</v>
      </c>
      <c r="F127" s="7" t="s">
        <v>511</v>
      </c>
      <c r="G127" s="3" t="s">
        <v>274</v>
      </c>
      <c r="H127" s="3">
        <v>2580.12</v>
      </c>
      <c r="I127" s="5">
        <f t="shared" si="11"/>
        <v>2457.549708298607</v>
      </c>
      <c r="J127" s="5">
        <f t="shared" si="10"/>
        <v>2825.5677771163237</v>
      </c>
    </row>
    <row r="128" spans="1:10" ht="85.5" outlineLevel="2">
      <c r="A128" s="3" t="s">
        <v>269</v>
      </c>
      <c r="B128" s="3" t="s">
        <v>270</v>
      </c>
      <c r="C128" s="3" t="s">
        <v>276</v>
      </c>
      <c r="D128" s="3" t="s">
        <v>272</v>
      </c>
      <c r="E128" s="3" t="s">
        <v>277</v>
      </c>
      <c r="F128" s="7" t="s">
        <v>511</v>
      </c>
      <c r="G128" s="3" t="s">
        <v>274</v>
      </c>
      <c r="H128" s="3">
        <v>611.03</v>
      </c>
      <c r="I128" s="5">
        <f t="shared" si="11"/>
        <v>582.0026193594476</v>
      </c>
      <c r="J128" s="5">
        <f t="shared" si="10"/>
        <v>669.1575116085249</v>
      </c>
    </row>
    <row r="129" spans="1:10" ht="85.5" outlineLevel="2">
      <c r="A129" s="3" t="s">
        <v>269</v>
      </c>
      <c r="B129" s="3" t="s">
        <v>278</v>
      </c>
      <c r="C129" s="3" t="s">
        <v>279</v>
      </c>
      <c r="D129" s="3" t="s">
        <v>280</v>
      </c>
      <c r="E129" s="3" t="s">
        <v>281</v>
      </c>
      <c r="F129" s="7" t="s">
        <v>511</v>
      </c>
      <c r="G129" s="3" t="s">
        <v>274</v>
      </c>
      <c r="H129" s="3">
        <v>9552.14</v>
      </c>
      <c r="I129" s="5">
        <f t="shared" si="11"/>
        <v>9098.359328491488</v>
      </c>
      <c r="J129" s="5">
        <f t="shared" si="10"/>
        <v>10460.838637933088</v>
      </c>
    </row>
    <row r="130" spans="1:10" ht="85.5" outlineLevel="2">
      <c r="A130" s="3" t="s">
        <v>269</v>
      </c>
      <c r="B130" s="3" t="s">
        <v>278</v>
      </c>
      <c r="C130" s="3" t="s">
        <v>353</v>
      </c>
      <c r="D130" s="3" t="s">
        <v>280</v>
      </c>
      <c r="E130" s="3" t="s">
        <v>282</v>
      </c>
      <c r="F130" s="7" t="s">
        <v>511</v>
      </c>
      <c r="G130" s="3" t="s">
        <v>274</v>
      </c>
      <c r="H130" s="3">
        <v>2011.94</v>
      </c>
      <c r="I130" s="5">
        <f t="shared" si="11"/>
        <v>1916.3614716037625</v>
      </c>
      <c r="J130" s="5">
        <f t="shared" si="10"/>
        <v>2203.336601976426</v>
      </c>
    </row>
    <row r="131" spans="1:10" ht="85.5" outlineLevel="2">
      <c r="A131" s="3" t="s">
        <v>269</v>
      </c>
      <c r="B131" s="3" t="s">
        <v>283</v>
      </c>
      <c r="C131" s="3" t="s">
        <v>284</v>
      </c>
      <c r="D131" s="3" t="s">
        <v>285</v>
      </c>
      <c r="E131" s="3" t="s">
        <v>285</v>
      </c>
      <c r="F131" s="7" t="s">
        <v>511</v>
      </c>
      <c r="G131" s="3" t="s">
        <v>274</v>
      </c>
      <c r="H131" s="3">
        <v>33276.39</v>
      </c>
      <c r="I131" s="5">
        <f t="shared" si="11"/>
        <v>31695.573282533638</v>
      </c>
      <c r="J131" s="5">
        <f t="shared" si="10"/>
        <v>36441.985381593055</v>
      </c>
    </row>
    <row r="132" spans="1:10" ht="14.25" outlineLevel="1">
      <c r="A132" s="12" t="s">
        <v>286</v>
      </c>
      <c r="B132" s="13"/>
      <c r="C132" s="13"/>
      <c r="D132" s="13"/>
      <c r="E132" s="13"/>
      <c r="F132" s="13"/>
      <c r="G132" s="13"/>
      <c r="H132" s="13">
        <f>SUBTOTAL(9,H126:H131)</f>
        <v>50376.1</v>
      </c>
      <c r="I132" s="14">
        <f>SUBTOTAL(9,I126:I131)</f>
        <v>47982.9503512323</v>
      </c>
      <c r="J132" s="15">
        <f>SUBTOTAL(9,J126:J131)</f>
        <v>55168.397166329334</v>
      </c>
    </row>
    <row r="133" spans="1:10" ht="42.75" outlineLevel="2">
      <c r="A133" s="3" t="s">
        <v>287</v>
      </c>
      <c r="B133" s="3" t="s">
        <v>288</v>
      </c>
      <c r="C133" s="3" t="s">
        <v>289</v>
      </c>
      <c r="D133" s="3" t="s">
        <v>290</v>
      </c>
      <c r="E133" s="3" t="s">
        <v>290</v>
      </c>
      <c r="F133" s="3" t="s">
        <v>354</v>
      </c>
      <c r="G133" s="3" t="s">
        <v>355</v>
      </c>
      <c r="H133" s="3">
        <v>13123.44</v>
      </c>
      <c r="I133" s="5">
        <f aca="true" t="shared" si="12" ref="I133:I141">H133/1.049875</f>
        <v>12500.002381235863</v>
      </c>
      <c r="J133" s="5">
        <f aca="true" t="shared" si="13" ref="J133:J141">I133*1.14975</f>
        <v>14371.877737825935</v>
      </c>
    </row>
    <row r="134" spans="1:10" ht="42.75" outlineLevel="2">
      <c r="A134" s="3" t="s">
        <v>287</v>
      </c>
      <c r="B134" s="3" t="s">
        <v>291</v>
      </c>
      <c r="C134" s="3" t="s">
        <v>289</v>
      </c>
      <c r="D134" s="3" t="s">
        <v>292</v>
      </c>
      <c r="E134" s="3" t="s">
        <v>292</v>
      </c>
      <c r="F134" s="3" t="s">
        <v>354</v>
      </c>
      <c r="G134" s="3" t="s">
        <v>355</v>
      </c>
      <c r="H134" s="3">
        <v>13123.44</v>
      </c>
      <c r="I134" s="5">
        <f t="shared" si="12"/>
        <v>12500.002381235863</v>
      </c>
      <c r="J134" s="5">
        <f t="shared" si="13"/>
        <v>14371.877737825935</v>
      </c>
    </row>
    <row r="135" spans="1:10" ht="14.25" outlineLevel="1">
      <c r="A135" s="12" t="s">
        <v>293</v>
      </c>
      <c r="B135" s="13"/>
      <c r="C135" s="13"/>
      <c r="D135" s="13"/>
      <c r="E135" s="13"/>
      <c r="F135" s="13"/>
      <c r="G135" s="13"/>
      <c r="H135" s="13">
        <f>SUBTOTAL(9,H133:H134)</f>
        <v>26246.88</v>
      </c>
      <c r="I135" s="14">
        <f>SUBTOTAL(9,I133:I134)</f>
        <v>25000.004762471726</v>
      </c>
      <c r="J135" s="15">
        <f>SUBTOTAL(9,J133:J134)</f>
        <v>28743.75547565187</v>
      </c>
    </row>
    <row r="136" spans="1:10" ht="57" outlineLevel="2">
      <c r="A136" s="3" t="s">
        <v>294</v>
      </c>
      <c r="B136" s="3" t="s">
        <v>295</v>
      </c>
      <c r="C136" s="3" t="s">
        <v>296</v>
      </c>
      <c r="D136" s="3" t="s">
        <v>297</v>
      </c>
      <c r="E136" s="3" t="s">
        <v>298</v>
      </c>
      <c r="F136" s="7" t="s">
        <v>511</v>
      </c>
      <c r="G136" s="3" t="s">
        <v>370</v>
      </c>
      <c r="H136" s="3">
        <v>14818.99</v>
      </c>
      <c r="I136" s="5">
        <f t="shared" si="12"/>
        <v>14115.004167162759</v>
      </c>
      <c r="J136" s="5">
        <f t="shared" si="13"/>
        <v>16228.726041195383</v>
      </c>
    </row>
    <row r="137" spans="1:10" ht="42.75" outlineLevel="2">
      <c r="A137" s="3" t="s">
        <v>294</v>
      </c>
      <c r="B137" s="3" t="s">
        <v>295</v>
      </c>
      <c r="C137" s="3" t="s">
        <v>296</v>
      </c>
      <c r="D137" s="3" t="s">
        <v>297</v>
      </c>
      <c r="E137" s="3" t="s">
        <v>299</v>
      </c>
      <c r="F137" s="7" t="s">
        <v>511</v>
      </c>
      <c r="G137" s="3" t="s">
        <v>370</v>
      </c>
      <c r="H137" s="3">
        <v>10315.02</v>
      </c>
      <c r="I137" s="5">
        <f t="shared" si="12"/>
        <v>9824.998214073104</v>
      </c>
      <c r="J137" s="5">
        <f t="shared" si="13"/>
        <v>11296.291696630553</v>
      </c>
    </row>
    <row r="138" spans="1:10" ht="42.75" outlineLevel="2">
      <c r="A138" s="3" t="s">
        <v>294</v>
      </c>
      <c r="B138" s="3" t="s">
        <v>295</v>
      </c>
      <c r="C138" s="3" t="s">
        <v>296</v>
      </c>
      <c r="D138" s="3" t="s">
        <v>297</v>
      </c>
      <c r="E138" s="3" t="s">
        <v>300</v>
      </c>
      <c r="F138" s="7" t="s">
        <v>511</v>
      </c>
      <c r="G138" s="3" t="s">
        <v>370</v>
      </c>
      <c r="H138" s="3">
        <v>18714.02</v>
      </c>
      <c r="I138" s="5">
        <f t="shared" si="12"/>
        <v>17824.998214073104</v>
      </c>
      <c r="J138" s="5">
        <f t="shared" si="13"/>
        <v>20494.291696630553</v>
      </c>
    </row>
    <row r="139" spans="1:10" ht="14.25" outlineLevel="1">
      <c r="A139" s="12" t="s">
        <v>301</v>
      </c>
      <c r="B139" s="13"/>
      <c r="C139" s="13"/>
      <c r="D139" s="13"/>
      <c r="E139" s="13"/>
      <c r="F139" s="13"/>
      <c r="G139" s="13"/>
      <c r="H139" s="13">
        <f>SUBTOTAL(9,H136:H138)</f>
        <v>43848.03</v>
      </c>
      <c r="I139" s="14">
        <f>SUBTOTAL(9,I136:I138)</f>
        <v>41765.00059530897</v>
      </c>
      <c r="J139" s="15">
        <f>SUBTOTAL(9,J136:J138)</f>
        <v>48019.30943445649</v>
      </c>
    </row>
    <row r="140" spans="1:10" ht="42.75" outlineLevel="2">
      <c r="A140" s="3" t="s">
        <v>306</v>
      </c>
      <c r="B140" s="3" t="s">
        <v>307</v>
      </c>
      <c r="C140" s="3" t="s">
        <v>18</v>
      </c>
      <c r="D140" s="3" t="s">
        <v>308</v>
      </c>
      <c r="E140" s="3" t="s">
        <v>308</v>
      </c>
      <c r="F140" s="3" t="s">
        <v>354</v>
      </c>
      <c r="G140" s="3" t="s">
        <v>19</v>
      </c>
      <c r="H140" s="3">
        <v>14834.73</v>
      </c>
      <c r="I140" s="5">
        <f t="shared" si="12"/>
        <v>14129.996428146209</v>
      </c>
      <c r="J140" s="5">
        <f t="shared" si="13"/>
        <v>16245.963393261105</v>
      </c>
    </row>
    <row r="141" spans="1:10" ht="42.75" outlineLevel="2">
      <c r="A141" s="3" t="s">
        <v>306</v>
      </c>
      <c r="B141" s="3" t="s">
        <v>309</v>
      </c>
      <c r="C141" s="3" t="s">
        <v>18</v>
      </c>
      <c r="D141" s="3" t="s">
        <v>310</v>
      </c>
      <c r="E141" s="3" t="s">
        <v>310</v>
      </c>
      <c r="F141" s="3" t="s">
        <v>354</v>
      </c>
      <c r="G141" s="3" t="s">
        <v>19</v>
      </c>
      <c r="H141" s="3">
        <v>17259.94</v>
      </c>
      <c r="I141" s="5">
        <f t="shared" si="12"/>
        <v>16439.995237528277</v>
      </c>
      <c r="J141" s="5">
        <f t="shared" si="13"/>
        <v>18901.884524348137</v>
      </c>
    </row>
    <row r="142" spans="1:10" ht="14.25" outlineLevel="1">
      <c r="A142" s="12" t="s">
        <v>311</v>
      </c>
      <c r="B142" s="13"/>
      <c r="C142" s="13"/>
      <c r="D142" s="13"/>
      <c r="E142" s="13"/>
      <c r="F142" s="13"/>
      <c r="G142" s="13"/>
      <c r="H142" s="13">
        <f>SUBTOTAL(9,H140:H141)</f>
        <v>32094.67</v>
      </c>
      <c r="I142" s="14">
        <f>SUBTOTAL(9,I140:I141)</f>
        <v>30569.991665674486</v>
      </c>
      <c r="J142" s="15">
        <f>SUBTOTAL(9,J140:J141)</f>
        <v>35147.847917609244</v>
      </c>
    </row>
    <row r="143" spans="1:10" ht="57" outlineLevel="2">
      <c r="A143" s="3" t="s">
        <v>312</v>
      </c>
      <c r="B143" s="3" t="s">
        <v>313</v>
      </c>
      <c r="C143" s="3" t="s">
        <v>470</v>
      </c>
      <c r="D143" s="3" t="s">
        <v>314</v>
      </c>
      <c r="E143" s="3" t="s">
        <v>315</v>
      </c>
      <c r="F143" s="3" t="s">
        <v>358</v>
      </c>
      <c r="G143" s="3" t="s">
        <v>476</v>
      </c>
      <c r="H143" s="3">
        <v>3044.64</v>
      </c>
      <c r="I143" s="5">
        <f aca="true" t="shared" si="14" ref="I143:I157">H143/1.049875</f>
        <v>2900.002381235862</v>
      </c>
      <c r="J143" s="5">
        <f aca="true" t="shared" si="15" ref="J143:J157">I143*1.14975</f>
        <v>3334.277737825932</v>
      </c>
    </row>
    <row r="144" spans="1:10" ht="57" outlineLevel="2">
      <c r="A144" s="3" t="s">
        <v>312</v>
      </c>
      <c r="B144" s="3" t="s">
        <v>313</v>
      </c>
      <c r="C144" s="3" t="s">
        <v>316</v>
      </c>
      <c r="D144" s="3" t="s">
        <v>314</v>
      </c>
      <c r="E144" s="3" t="s">
        <v>314</v>
      </c>
      <c r="F144" s="3" t="s">
        <v>358</v>
      </c>
      <c r="G144" s="3" t="s">
        <v>476</v>
      </c>
      <c r="H144" s="3">
        <v>8399</v>
      </c>
      <c r="I144" s="5">
        <f t="shared" si="14"/>
        <v>8000.000000000001</v>
      </c>
      <c r="J144" s="5">
        <f t="shared" si="15"/>
        <v>9198.000000000002</v>
      </c>
    </row>
    <row r="145" spans="1:10" ht="71.25" outlineLevel="2">
      <c r="A145" s="3" t="s">
        <v>312</v>
      </c>
      <c r="B145" s="3" t="s">
        <v>317</v>
      </c>
      <c r="C145" s="3" t="s">
        <v>368</v>
      </c>
      <c r="D145" s="3" t="s">
        <v>318</v>
      </c>
      <c r="E145" s="3" t="s">
        <v>318</v>
      </c>
      <c r="F145" s="3" t="s">
        <v>358</v>
      </c>
      <c r="G145" s="3" t="s">
        <v>418</v>
      </c>
      <c r="H145" s="3">
        <v>19947.62</v>
      </c>
      <c r="I145" s="5">
        <f t="shared" si="14"/>
        <v>18999.995237528277</v>
      </c>
      <c r="J145" s="5">
        <f t="shared" si="15"/>
        <v>21845.244524348138</v>
      </c>
    </row>
    <row r="146" spans="1:10" ht="14.25" outlineLevel="1">
      <c r="A146" s="12" t="s">
        <v>319</v>
      </c>
      <c r="B146" s="13"/>
      <c r="C146" s="13"/>
      <c r="D146" s="13"/>
      <c r="E146" s="13"/>
      <c r="F146" s="13"/>
      <c r="G146" s="13"/>
      <c r="H146" s="13">
        <f>SUBTOTAL(9,H143:H145)</f>
        <v>31391.26</v>
      </c>
      <c r="I146" s="14">
        <f>SUBTOTAL(9,I143:I145)</f>
        <v>29899.99761876414</v>
      </c>
      <c r="J146" s="15">
        <f>SUBTOTAL(9,J143:J145)</f>
        <v>34377.52226217407</v>
      </c>
    </row>
    <row r="147" spans="1:10" ht="42.75" outlineLevel="2">
      <c r="A147" s="3" t="s">
        <v>321</v>
      </c>
      <c r="B147" s="3" t="s">
        <v>322</v>
      </c>
      <c r="C147" s="3" t="s">
        <v>323</v>
      </c>
      <c r="D147" s="3" t="s">
        <v>324</v>
      </c>
      <c r="E147" s="3" t="s">
        <v>324</v>
      </c>
      <c r="F147" s="3" t="s">
        <v>356</v>
      </c>
      <c r="G147" s="3" t="s">
        <v>466</v>
      </c>
      <c r="H147" s="3">
        <v>6860.93</v>
      </c>
      <c r="I147" s="5">
        <f t="shared" si="14"/>
        <v>6534.997023455174</v>
      </c>
      <c r="J147" s="5">
        <f t="shared" si="15"/>
        <v>7513.612827717587</v>
      </c>
    </row>
    <row r="148" spans="1:10" ht="42.75" outlineLevel="2">
      <c r="A148" s="3" t="s">
        <v>321</v>
      </c>
      <c r="B148" s="3" t="s">
        <v>322</v>
      </c>
      <c r="C148" s="3" t="s">
        <v>20</v>
      </c>
      <c r="D148" s="3" t="s">
        <v>324</v>
      </c>
      <c r="E148" s="3" t="s">
        <v>325</v>
      </c>
      <c r="F148" s="3" t="s">
        <v>356</v>
      </c>
      <c r="G148" s="3" t="s">
        <v>466</v>
      </c>
      <c r="H148" s="3">
        <v>10.5</v>
      </c>
      <c r="I148" s="5">
        <f t="shared" si="14"/>
        <v>10.001190617930707</v>
      </c>
      <c r="J148" s="5">
        <f t="shared" si="15"/>
        <v>11.49886891296583</v>
      </c>
    </row>
    <row r="149" spans="1:10" ht="42.75" outlineLevel="2">
      <c r="A149" s="3" t="s">
        <v>321</v>
      </c>
      <c r="B149" s="3" t="s">
        <v>326</v>
      </c>
      <c r="C149" s="3" t="s">
        <v>507</v>
      </c>
      <c r="D149" s="3" t="s">
        <v>327</v>
      </c>
      <c r="E149" s="3" t="s">
        <v>327</v>
      </c>
      <c r="F149" s="3" t="s">
        <v>356</v>
      </c>
      <c r="G149" s="3" t="s">
        <v>508</v>
      </c>
      <c r="H149" s="3">
        <v>9553.86</v>
      </c>
      <c r="I149" s="5">
        <f t="shared" si="14"/>
        <v>9099.99761876414</v>
      </c>
      <c r="J149" s="5">
        <f t="shared" si="15"/>
        <v>10462.722262174071</v>
      </c>
    </row>
    <row r="150" spans="1:10" ht="42.75" outlineLevel="2">
      <c r="A150" s="3" t="s">
        <v>321</v>
      </c>
      <c r="B150" s="3" t="s">
        <v>328</v>
      </c>
      <c r="C150" s="3" t="s">
        <v>468</v>
      </c>
      <c r="D150" s="3" t="s">
        <v>329</v>
      </c>
      <c r="E150" s="3" t="s">
        <v>330</v>
      </c>
      <c r="F150" s="3" t="s">
        <v>356</v>
      </c>
      <c r="G150" s="3" t="s">
        <v>466</v>
      </c>
      <c r="H150" s="3">
        <v>70.87</v>
      </c>
      <c r="I150" s="5">
        <f t="shared" si="14"/>
        <v>67.50327419930946</v>
      </c>
      <c r="J150" s="5">
        <f t="shared" si="15"/>
        <v>77.61188951065606</v>
      </c>
    </row>
    <row r="151" spans="1:10" ht="42.75" outlineLevel="2">
      <c r="A151" s="3" t="s">
        <v>321</v>
      </c>
      <c r="B151" s="3" t="s">
        <v>328</v>
      </c>
      <c r="C151" s="3" t="s">
        <v>21</v>
      </c>
      <c r="D151" s="3" t="s">
        <v>329</v>
      </c>
      <c r="E151" s="3" t="s">
        <v>329</v>
      </c>
      <c r="F151" s="3" t="s">
        <v>356</v>
      </c>
      <c r="G151" s="3" t="s">
        <v>466</v>
      </c>
      <c r="H151" s="3">
        <v>8530.23</v>
      </c>
      <c r="I151" s="5">
        <f t="shared" si="14"/>
        <v>8124.995832837243</v>
      </c>
      <c r="J151" s="5">
        <f t="shared" si="15"/>
        <v>9341.713958804621</v>
      </c>
    </row>
    <row r="152" spans="1:10" ht="42.75" outlineLevel="2">
      <c r="A152" s="3" t="s">
        <v>321</v>
      </c>
      <c r="B152" s="3" t="s">
        <v>328</v>
      </c>
      <c r="C152" s="3" t="s">
        <v>304</v>
      </c>
      <c r="D152" s="3" t="s">
        <v>329</v>
      </c>
      <c r="E152" s="3" t="s">
        <v>331</v>
      </c>
      <c r="F152" s="3" t="s">
        <v>356</v>
      </c>
      <c r="G152" s="3" t="s">
        <v>466</v>
      </c>
      <c r="H152" s="3">
        <v>86.09</v>
      </c>
      <c r="I152" s="5">
        <f t="shared" si="14"/>
        <v>82.00023812358616</v>
      </c>
      <c r="J152" s="5">
        <f t="shared" si="15"/>
        <v>94.27977378259318</v>
      </c>
    </row>
    <row r="153" spans="1:10" ht="42.75" outlineLevel="2">
      <c r="A153" s="3" t="s">
        <v>321</v>
      </c>
      <c r="B153" s="3" t="s">
        <v>332</v>
      </c>
      <c r="C153" s="3" t="s">
        <v>333</v>
      </c>
      <c r="D153" s="3" t="s">
        <v>334</v>
      </c>
      <c r="E153" s="3" t="s">
        <v>335</v>
      </c>
      <c r="F153" s="3" t="s">
        <v>356</v>
      </c>
      <c r="G153" s="3" t="s">
        <v>466</v>
      </c>
      <c r="H153" s="3">
        <v>8136.53</v>
      </c>
      <c r="I153" s="5">
        <f t="shared" si="14"/>
        <v>7749.99880938207</v>
      </c>
      <c r="J153" s="5">
        <f t="shared" si="15"/>
        <v>8910.561131087035</v>
      </c>
    </row>
    <row r="154" spans="1:10" ht="14.25" outlineLevel="1">
      <c r="A154" s="12" t="s">
        <v>336</v>
      </c>
      <c r="B154" s="13"/>
      <c r="C154" s="13"/>
      <c r="D154" s="13"/>
      <c r="E154" s="13"/>
      <c r="F154" s="13"/>
      <c r="G154" s="13"/>
      <c r="H154" s="13">
        <f>SUBTOTAL(9,H147:H153)</f>
        <v>33249.01</v>
      </c>
      <c r="I154" s="14">
        <f>SUBTOTAL(9,I147:I153)</f>
        <v>31669.49398737945</v>
      </c>
      <c r="J154" s="15">
        <f>SUBTOTAL(9,J147:J153)</f>
        <v>36412.00071198952</v>
      </c>
    </row>
    <row r="155" spans="1:10" ht="42.75" outlineLevel="2">
      <c r="A155" s="3" t="s">
        <v>337</v>
      </c>
      <c r="B155" s="3" t="s">
        <v>338</v>
      </c>
      <c r="C155" s="3" t="s">
        <v>339</v>
      </c>
      <c r="D155" s="3" t="s">
        <v>340</v>
      </c>
      <c r="E155" s="3" t="s">
        <v>341</v>
      </c>
      <c r="F155" s="3" t="s">
        <v>354</v>
      </c>
      <c r="G155" s="3" t="s">
        <v>342</v>
      </c>
      <c r="H155" s="3">
        <v>856.7</v>
      </c>
      <c r="I155" s="5">
        <f t="shared" si="14"/>
        <v>816.0019049886893</v>
      </c>
      <c r="J155" s="5">
        <f t="shared" si="15"/>
        <v>938.1981902607455</v>
      </c>
    </row>
    <row r="156" spans="1:10" ht="42.75" outlineLevel="2">
      <c r="A156" s="3" t="s">
        <v>337</v>
      </c>
      <c r="B156" s="3" t="s">
        <v>338</v>
      </c>
      <c r="C156" s="3" t="s">
        <v>339</v>
      </c>
      <c r="D156" s="3" t="s">
        <v>340</v>
      </c>
      <c r="E156" s="3" t="s">
        <v>343</v>
      </c>
      <c r="F156" s="3" t="s">
        <v>354</v>
      </c>
      <c r="G156" s="3" t="s">
        <v>342</v>
      </c>
      <c r="H156" s="3">
        <v>27590.71</v>
      </c>
      <c r="I156" s="5">
        <f t="shared" si="14"/>
        <v>26279.995237528277</v>
      </c>
      <c r="J156" s="5">
        <f t="shared" si="15"/>
        <v>30215.42452434814</v>
      </c>
    </row>
    <row r="157" spans="1:10" ht="42.75" outlineLevel="2">
      <c r="A157" s="3" t="s">
        <v>337</v>
      </c>
      <c r="B157" s="3" t="s">
        <v>338</v>
      </c>
      <c r="C157" s="3" t="s">
        <v>339</v>
      </c>
      <c r="D157" s="3" t="s">
        <v>340</v>
      </c>
      <c r="E157" s="3" t="s">
        <v>366</v>
      </c>
      <c r="F157" s="3" t="s">
        <v>354</v>
      </c>
      <c r="G157" s="3" t="s">
        <v>342</v>
      </c>
      <c r="H157" s="3">
        <v>417.8</v>
      </c>
      <c r="I157" s="5">
        <f t="shared" si="14"/>
        <v>397.95213715918567</v>
      </c>
      <c r="J157" s="5">
        <f t="shared" si="15"/>
        <v>457.54546969877373</v>
      </c>
    </row>
    <row r="158" spans="1:10" ht="14.25" outlineLevel="1">
      <c r="A158" s="12" t="s">
        <v>344</v>
      </c>
      <c r="B158" s="13"/>
      <c r="C158" s="13"/>
      <c r="D158" s="13"/>
      <c r="E158" s="13"/>
      <c r="F158" s="13"/>
      <c r="G158" s="13"/>
      <c r="H158" s="13">
        <f>SUBTOTAL(9,H155:H157)</f>
        <v>28865.21</v>
      </c>
      <c r="I158" s="14">
        <f>SUBTOTAL(9,I155:I157)</f>
        <v>27493.949279676155</v>
      </c>
      <c r="J158" s="15">
        <f>SUBTOTAL(9,J155:J157)</f>
        <v>31611.168184307655</v>
      </c>
    </row>
    <row r="159" spans="1:10" ht="42.75" outlineLevel="2">
      <c r="A159" s="3" t="s">
        <v>114</v>
      </c>
      <c r="B159" s="3" t="s">
        <v>115</v>
      </c>
      <c r="C159" s="3" t="s">
        <v>320</v>
      </c>
      <c r="D159" s="3" t="s">
        <v>116</v>
      </c>
      <c r="E159" s="3" t="s">
        <v>116</v>
      </c>
      <c r="F159" s="3" t="s">
        <v>511</v>
      </c>
      <c r="G159" s="3" t="s">
        <v>370</v>
      </c>
      <c r="H159" s="3">
        <v>12388.52</v>
      </c>
      <c r="I159" s="5">
        <f>H159/1.049875</f>
        <v>11799.99523752828</v>
      </c>
      <c r="J159" s="5">
        <f>I159*1.14975</f>
        <v>13567.044524348139</v>
      </c>
    </row>
    <row r="160" spans="1:10" ht="42.75" outlineLevel="2">
      <c r="A160" s="3" t="s">
        <v>114</v>
      </c>
      <c r="B160" s="3" t="s">
        <v>115</v>
      </c>
      <c r="C160" s="3" t="s">
        <v>509</v>
      </c>
      <c r="D160" s="3" t="s">
        <v>116</v>
      </c>
      <c r="E160" s="3" t="s">
        <v>117</v>
      </c>
      <c r="F160" s="3" t="s">
        <v>511</v>
      </c>
      <c r="G160" s="3" t="s">
        <v>370</v>
      </c>
      <c r="H160" s="3">
        <v>1385.83</v>
      </c>
      <c r="I160" s="5">
        <f>H160/1.049875</f>
        <v>1319.9952375282771</v>
      </c>
      <c r="J160" s="5">
        <f>I160*1.14975</f>
        <v>1517.6645243481366</v>
      </c>
    </row>
    <row r="161" spans="1:10" ht="57" outlineLevel="2">
      <c r="A161" s="3" t="s">
        <v>114</v>
      </c>
      <c r="B161" s="3" t="s">
        <v>118</v>
      </c>
      <c r="C161" s="3" t="s">
        <v>119</v>
      </c>
      <c r="D161" s="3" t="s">
        <v>120</v>
      </c>
      <c r="E161" s="3" t="s">
        <v>120</v>
      </c>
      <c r="F161" s="3" t="s">
        <v>511</v>
      </c>
      <c r="G161" s="3" t="s">
        <v>370</v>
      </c>
      <c r="H161" s="3">
        <v>14435.78</v>
      </c>
      <c r="I161" s="5">
        <f>H161/1.049875</f>
        <v>13749.998809382072</v>
      </c>
      <c r="J161" s="5">
        <f>I161*1.14975</f>
        <v>15809.061131087037</v>
      </c>
    </row>
    <row r="162" spans="1:10" ht="14.25" outlineLevel="1">
      <c r="A162" s="12" t="s">
        <v>121</v>
      </c>
      <c r="B162" s="13"/>
      <c r="C162" s="13"/>
      <c r="D162" s="13"/>
      <c r="E162" s="13"/>
      <c r="F162" s="13"/>
      <c r="G162" s="13"/>
      <c r="H162" s="13">
        <f>SUBTOTAL(9,H159:H161)</f>
        <v>28210.13</v>
      </c>
      <c r="I162" s="14">
        <f>SUBTOTAL(9,I159:I161)</f>
        <v>26869.989284438627</v>
      </c>
      <c r="J162" s="15">
        <f>SUBTOTAL(9,J159:J161)</f>
        <v>30893.770179783314</v>
      </c>
    </row>
    <row r="163" spans="1:10" ht="57" outlineLevel="2">
      <c r="A163" s="3" t="s">
        <v>122</v>
      </c>
      <c r="B163" s="3" t="s">
        <v>123</v>
      </c>
      <c r="C163" s="3" t="s">
        <v>124</v>
      </c>
      <c r="D163" s="3" t="s">
        <v>125</v>
      </c>
      <c r="E163" s="3" t="s">
        <v>125</v>
      </c>
      <c r="F163" s="3" t="s">
        <v>356</v>
      </c>
      <c r="G163" s="3" t="s">
        <v>357</v>
      </c>
      <c r="H163" s="3">
        <v>23937.15</v>
      </c>
      <c r="I163" s="5">
        <f aca="true" t="shared" si="16" ref="I163:I168">H163/1.049875</f>
        <v>22800.000000000004</v>
      </c>
      <c r="J163" s="5">
        <f aca="true" t="shared" si="17" ref="J163:J168">I163*1.14975</f>
        <v>26214.300000000007</v>
      </c>
    </row>
    <row r="164" spans="1:10" ht="42.75" outlineLevel="2">
      <c r="A164" s="3" t="s">
        <v>122</v>
      </c>
      <c r="B164" s="3" t="s">
        <v>126</v>
      </c>
      <c r="C164" s="3" t="s">
        <v>127</v>
      </c>
      <c r="D164" s="3" t="s">
        <v>128</v>
      </c>
      <c r="E164" s="3" t="s">
        <v>128</v>
      </c>
      <c r="F164" s="3" t="s">
        <v>511</v>
      </c>
      <c r="G164" s="3" t="s">
        <v>370</v>
      </c>
      <c r="H164" s="3">
        <v>11808.99</v>
      </c>
      <c r="I164" s="5">
        <f t="shared" si="16"/>
        <v>11247.996190022623</v>
      </c>
      <c r="J164" s="5">
        <f t="shared" si="17"/>
        <v>12932.38361947851</v>
      </c>
    </row>
    <row r="165" spans="1:10" ht="42.75" outlineLevel="2">
      <c r="A165" s="3" t="s">
        <v>122</v>
      </c>
      <c r="B165" s="3" t="s">
        <v>126</v>
      </c>
      <c r="C165" s="3" t="s">
        <v>127</v>
      </c>
      <c r="D165" s="3" t="s">
        <v>128</v>
      </c>
      <c r="E165" s="3" t="s">
        <v>129</v>
      </c>
      <c r="F165" s="3" t="s">
        <v>511</v>
      </c>
      <c r="G165" s="3" t="s">
        <v>370</v>
      </c>
      <c r="H165" s="3">
        <v>1180.9</v>
      </c>
      <c r="I165" s="5">
        <f t="shared" si="16"/>
        <v>1124.8005714966068</v>
      </c>
      <c r="J165" s="5">
        <f t="shared" si="17"/>
        <v>1293.2394570782237</v>
      </c>
    </row>
    <row r="166" spans="1:10" ht="14.25" outlineLevel="1">
      <c r="A166" s="12" t="s">
        <v>130</v>
      </c>
      <c r="B166" s="13"/>
      <c r="C166" s="13"/>
      <c r="D166" s="13"/>
      <c r="E166" s="13"/>
      <c r="F166" s="13"/>
      <c r="G166" s="13"/>
      <c r="H166" s="13">
        <f>SUBTOTAL(9,H163:H165)</f>
        <v>36927.04</v>
      </c>
      <c r="I166" s="14">
        <f>SUBTOTAL(9,I163:I165)</f>
        <v>35172.79676151923</v>
      </c>
      <c r="J166" s="15">
        <f>SUBTOTAL(9,J163:J165)</f>
        <v>40439.92307655674</v>
      </c>
    </row>
    <row r="167" spans="1:10" ht="42.75" outlineLevel="2">
      <c r="A167" s="3" t="s">
        <v>131</v>
      </c>
      <c r="B167" s="3" t="s">
        <v>132</v>
      </c>
      <c r="C167" s="3" t="s">
        <v>316</v>
      </c>
      <c r="D167" s="3" t="s">
        <v>133</v>
      </c>
      <c r="E167" s="3" t="s">
        <v>133</v>
      </c>
      <c r="F167" s="3" t="s">
        <v>354</v>
      </c>
      <c r="G167" s="3" t="s">
        <v>19</v>
      </c>
      <c r="H167" s="3">
        <v>4577.45</v>
      </c>
      <c r="I167" s="5">
        <f t="shared" si="16"/>
        <v>4359.995237528277</v>
      </c>
      <c r="J167" s="5">
        <f t="shared" si="17"/>
        <v>5012.904524348137</v>
      </c>
    </row>
    <row r="168" spans="1:10" ht="57" outlineLevel="2">
      <c r="A168" s="3" t="s">
        <v>131</v>
      </c>
      <c r="B168" s="3" t="s">
        <v>134</v>
      </c>
      <c r="C168" s="3" t="s">
        <v>469</v>
      </c>
      <c r="D168" s="3" t="s">
        <v>135</v>
      </c>
      <c r="E168" s="3" t="s">
        <v>135</v>
      </c>
      <c r="F168" s="3" t="s">
        <v>511</v>
      </c>
      <c r="G168" s="3" t="s">
        <v>514</v>
      </c>
      <c r="H168" s="3">
        <v>28535.41</v>
      </c>
      <c r="I168" s="5">
        <f t="shared" si="16"/>
        <v>27179.816644838673</v>
      </c>
      <c r="J168" s="5">
        <f t="shared" si="17"/>
        <v>31249.994187403267</v>
      </c>
    </row>
    <row r="169" spans="1:10" ht="14.25" outlineLevel="1">
      <c r="A169" s="12" t="s">
        <v>136</v>
      </c>
      <c r="B169" s="13"/>
      <c r="C169" s="13"/>
      <c r="D169" s="13"/>
      <c r="E169" s="13"/>
      <c r="F169" s="13"/>
      <c r="G169" s="13"/>
      <c r="H169" s="13">
        <f>SUBTOTAL(9,H167:H168)</f>
        <v>33112.86</v>
      </c>
      <c r="I169" s="14">
        <f>SUBTOTAL(9,I167:I168)</f>
        <v>31539.81188236695</v>
      </c>
      <c r="J169" s="15">
        <f>SUBTOTAL(9,J167:J168)</f>
        <v>36262.898711751404</v>
      </c>
    </row>
    <row r="170" spans="1:10" ht="71.25" outlineLevel="2">
      <c r="A170" s="3" t="s">
        <v>138</v>
      </c>
      <c r="B170" s="3" t="s">
        <v>139</v>
      </c>
      <c r="C170" s="3" t="s">
        <v>137</v>
      </c>
      <c r="D170" s="3" t="s">
        <v>140</v>
      </c>
      <c r="E170" s="3" t="s">
        <v>140</v>
      </c>
      <c r="F170" s="3" t="s">
        <v>511</v>
      </c>
      <c r="G170" s="3" t="s">
        <v>512</v>
      </c>
      <c r="H170" s="3">
        <v>20052.61</v>
      </c>
      <c r="I170" s="5">
        <f aca="true" t="shared" si="18" ref="I170:I188">H170/1.049875</f>
        <v>19099.99761876414</v>
      </c>
      <c r="J170" s="5">
        <f aca="true" t="shared" si="19" ref="J170:J188">I170*1.14975</f>
        <v>21960.222262174073</v>
      </c>
    </row>
    <row r="171" spans="1:10" ht="42.75" outlineLevel="2">
      <c r="A171" s="3" t="s">
        <v>138</v>
      </c>
      <c r="B171" s="3" t="s">
        <v>141</v>
      </c>
      <c r="C171" s="3" t="s">
        <v>302</v>
      </c>
      <c r="D171" s="3" t="s">
        <v>142</v>
      </c>
      <c r="E171" s="3" t="s">
        <v>142</v>
      </c>
      <c r="F171" s="3" t="s">
        <v>511</v>
      </c>
      <c r="G171" s="3" t="s">
        <v>274</v>
      </c>
      <c r="H171" s="3">
        <v>3149.62</v>
      </c>
      <c r="I171" s="5">
        <f t="shared" si="18"/>
        <v>2999.9952375282774</v>
      </c>
      <c r="J171" s="5">
        <f t="shared" si="19"/>
        <v>3449.244524348137</v>
      </c>
    </row>
    <row r="172" spans="1:10" ht="14.25" outlineLevel="1">
      <c r="A172" s="12" t="s">
        <v>143</v>
      </c>
      <c r="B172" s="13"/>
      <c r="C172" s="13"/>
      <c r="D172" s="13"/>
      <c r="E172" s="13"/>
      <c r="F172" s="13"/>
      <c r="G172" s="13"/>
      <c r="H172" s="13">
        <f>SUBTOTAL(9,H170:H171)</f>
        <v>23202.23</v>
      </c>
      <c r="I172" s="14">
        <f>SUBTOTAL(9,I170:I171)</f>
        <v>22099.992856292418</v>
      </c>
      <c r="J172" s="15">
        <f>SUBTOTAL(9,J170:J171)</f>
        <v>25409.46678652221</v>
      </c>
    </row>
    <row r="173" spans="1:10" ht="42.75" outlineLevel="2">
      <c r="A173" s="3" t="s">
        <v>146</v>
      </c>
      <c r="B173" s="3" t="s">
        <v>147</v>
      </c>
      <c r="C173" s="3" t="s">
        <v>148</v>
      </c>
      <c r="D173" s="3" t="s">
        <v>149</v>
      </c>
      <c r="E173" s="3" t="s">
        <v>149</v>
      </c>
      <c r="F173" s="3" t="s">
        <v>354</v>
      </c>
      <c r="G173" s="3" t="s">
        <v>370</v>
      </c>
      <c r="H173" s="3">
        <v>5250.58</v>
      </c>
      <c r="I173" s="5">
        <f t="shared" si="18"/>
        <v>5001.147755685201</v>
      </c>
      <c r="J173" s="5">
        <f t="shared" si="19"/>
        <v>5750.069632099061</v>
      </c>
    </row>
    <row r="174" spans="1:11" ht="14.25" outlineLevel="1">
      <c r="A174" s="12" t="s">
        <v>150</v>
      </c>
      <c r="B174" s="13"/>
      <c r="C174" s="13"/>
      <c r="D174" s="13"/>
      <c r="E174" s="13"/>
      <c r="F174" s="13"/>
      <c r="G174" s="13"/>
      <c r="H174" s="13">
        <f>SUBTOTAL(9,H173:H173)</f>
        <v>5250.58</v>
      </c>
      <c r="I174" s="14">
        <f>SUBTOTAL(9,I173:I173)</f>
        <v>5001.147755685201</v>
      </c>
      <c r="J174" s="15">
        <f>SUBTOTAL(9,J173:J173)</f>
        <v>5750.069632099061</v>
      </c>
      <c r="K174" s="6"/>
    </row>
    <row r="175" spans="1:10" ht="57" outlineLevel="2">
      <c r="A175" s="3" t="s">
        <v>153</v>
      </c>
      <c r="B175" s="3" t="s">
        <v>154</v>
      </c>
      <c r="C175" s="3" t="s">
        <v>515</v>
      </c>
      <c r="D175" s="3" t="s">
        <v>155</v>
      </c>
      <c r="E175" s="3" t="s">
        <v>155</v>
      </c>
      <c r="F175" s="3" t="s">
        <v>362</v>
      </c>
      <c r="G175" s="3" t="s">
        <v>378</v>
      </c>
      <c r="H175" s="3">
        <v>29685.22</v>
      </c>
      <c r="I175" s="5">
        <f t="shared" si="18"/>
        <v>28275.004167162762</v>
      </c>
      <c r="J175" s="5">
        <f t="shared" si="19"/>
        <v>32509.186041195386</v>
      </c>
    </row>
    <row r="176" spans="1:10" ht="42.75" outlineLevel="2">
      <c r="A176" s="3" t="s">
        <v>153</v>
      </c>
      <c r="B176" s="3" t="s">
        <v>156</v>
      </c>
      <c r="C176" s="3" t="s">
        <v>369</v>
      </c>
      <c r="D176" s="3" t="s">
        <v>157</v>
      </c>
      <c r="E176" s="3" t="s">
        <v>158</v>
      </c>
      <c r="F176" s="3" t="s">
        <v>362</v>
      </c>
      <c r="G176" s="3" t="s">
        <v>378</v>
      </c>
      <c r="H176" s="3">
        <v>209.97</v>
      </c>
      <c r="I176" s="5">
        <f t="shared" si="18"/>
        <v>199.9952375282772</v>
      </c>
      <c r="J176" s="5">
        <f t="shared" si="19"/>
        <v>229.9445243481367</v>
      </c>
    </row>
    <row r="177" spans="1:10" ht="42.75" outlineLevel="2">
      <c r="A177" s="3" t="s">
        <v>153</v>
      </c>
      <c r="B177" s="3" t="s">
        <v>156</v>
      </c>
      <c r="C177" s="3" t="s">
        <v>369</v>
      </c>
      <c r="D177" s="3" t="s">
        <v>157</v>
      </c>
      <c r="E177" s="3" t="s">
        <v>159</v>
      </c>
      <c r="F177" s="3" t="s">
        <v>362</v>
      </c>
      <c r="G177" s="3" t="s">
        <v>378</v>
      </c>
      <c r="H177" s="3">
        <v>419.95</v>
      </c>
      <c r="I177" s="5">
        <f t="shared" si="18"/>
        <v>400.00000000000006</v>
      </c>
      <c r="J177" s="5">
        <f t="shared" si="19"/>
        <v>459.9000000000001</v>
      </c>
    </row>
    <row r="178" spans="1:10" ht="42.75" outlineLevel="2">
      <c r="A178" s="3" t="s">
        <v>153</v>
      </c>
      <c r="B178" s="3" t="s">
        <v>156</v>
      </c>
      <c r="C178" s="3" t="s">
        <v>369</v>
      </c>
      <c r="D178" s="3" t="s">
        <v>157</v>
      </c>
      <c r="E178" s="3" t="s">
        <v>160</v>
      </c>
      <c r="F178" s="3" t="s">
        <v>362</v>
      </c>
      <c r="G178" s="3" t="s">
        <v>378</v>
      </c>
      <c r="H178" s="3">
        <v>1119.43</v>
      </c>
      <c r="I178" s="5">
        <f t="shared" si="18"/>
        <v>1066.2507441362068</v>
      </c>
      <c r="J178" s="5">
        <f t="shared" si="19"/>
        <v>1225.9217930706038</v>
      </c>
    </row>
    <row r="179" spans="1:10" ht="42.75" outlineLevel="2">
      <c r="A179" s="3" t="s">
        <v>153</v>
      </c>
      <c r="B179" s="3" t="s">
        <v>156</v>
      </c>
      <c r="C179" s="3" t="s">
        <v>369</v>
      </c>
      <c r="D179" s="3" t="s">
        <v>157</v>
      </c>
      <c r="E179" s="3" t="s">
        <v>161</v>
      </c>
      <c r="F179" s="3" t="s">
        <v>362</v>
      </c>
      <c r="G179" s="3" t="s">
        <v>378</v>
      </c>
      <c r="H179" s="3">
        <v>167.93</v>
      </c>
      <c r="I179" s="5">
        <f t="shared" si="18"/>
        <v>159.95237528277178</v>
      </c>
      <c r="J179" s="5">
        <f t="shared" si="19"/>
        <v>183.90524348136685</v>
      </c>
    </row>
    <row r="180" spans="1:10" ht="42.75" outlineLevel="2">
      <c r="A180" s="3" t="s">
        <v>153</v>
      </c>
      <c r="B180" s="3" t="s">
        <v>156</v>
      </c>
      <c r="C180" s="3" t="s">
        <v>369</v>
      </c>
      <c r="D180" s="3" t="s">
        <v>157</v>
      </c>
      <c r="E180" s="3" t="s">
        <v>162</v>
      </c>
      <c r="F180" s="3" t="s">
        <v>362</v>
      </c>
      <c r="G180" s="3" t="s">
        <v>378</v>
      </c>
      <c r="H180" s="3">
        <v>2519.7</v>
      </c>
      <c r="I180" s="5">
        <f t="shared" si="18"/>
        <v>2400</v>
      </c>
      <c r="J180" s="5">
        <f t="shared" si="19"/>
        <v>2759.4</v>
      </c>
    </row>
    <row r="181" spans="1:10" ht="42.75" outlineLevel="2">
      <c r="A181" s="3" t="s">
        <v>153</v>
      </c>
      <c r="B181" s="3" t="s">
        <v>156</v>
      </c>
      <c r="C181" s="3" t="s">
        <v>369</v>
      </c>
      <c r="D181" s="3" t="s">
        <v>157</v>
      </c>
      <c r="E181" s="3" t="s">
        <v>163</v>
      </c>
      <c r="F181" s="3" t="s">
        <v>362</v>
      </c>
      <c r="G181" s="3" t="s">
        <v>378</v>
      </c>
      <c r="H181" s="3">
        <v>955.39</v>
      </c>
      <c r="I181" s="5">
        <f t="shared" si="18"/>
        <v>910.0035718537922</v>
      </c>
      <c r="J181" s="5">
        <f t="shared" si="19"/>
        <v>1046.2766067388977</v>
      </c>
    </row>
    <row r="182" spans="1:10" ht="42.75" outlineLevel="2">
      <c r="A182" s="3" t="s">
        <v>153</v>
      </c>
      <c r="B182" s="3" t="s">
        <v>156</v>
      </c>
      <c r="C182" s="3" t="s">
        <v>369</v>
      </c>
      <c r="D182" s="3" t="s">
        <v>157</v>
      </c>
      <c r="E182" s="3" t="s">
        <v>164</v>
      </c>
      <c r="F182" s="3" t="s">
        <v>362</v>
      </c>
      <c r="G182" s="3" t="s">
        <v>378</v>
      </c>
      <c r="H182" s="3">
        <v>125.98</v>
      </c>
      <c r="I182" s="5">
        <f t="shared" si="18"/>
        <v>119.99523752827719</v>
      </c>
      <c r="J182" s="5">
        <f t="shared" si="19"/>
        <v>137.9645243481367</v>
      </c>
    </row>
    <row r="183" spans="1:10" ht="42.75" outlineLevel="2">
      <c r="A183" s="3" t="s">
        <v>153</v>
      </c>
      <c r="B183" s="3" t="s">
        <v>156</v>
      </c>
      <c r="C183" s="3" t="s">
        <v>369</v>
      </c>
      <c r="D183" s="3" t="s">
        <v>157</v>
      </c>
      <c r="E183" s="3" t="s">
        <v>165</v>
      </c>
      <c r="F183" s="3" t="s">
        <v>362</v>
      </c>
      <c r="G183" s="3" t="s">
        <v>378</v>
      </c>
      <c r="H183" s="3">
        <v>188.82</v>
      </c>
      <c r="I183" s="5">
        <f t="shared" si="18"/>
        <v>179.84998214073104</v>
      </c>
      <c r="J183" s="5">
        <f t="shared" si="19"/>
        <v>206.78251696630554</v>
      </c>
    </row>
    <row r="184" spans="1:10" ht="42.75" outlineLevel="2">
      <c r="A184" s="3" t="s">
        <v>153</v>
      </c>
      <c r="B184" s="3" t="s">
        <v>156</v>
      </c>
      <c r="C184" s="3" t="s">
        <v>369</v>
      </c>
      <c r="D184" s="3" t="s">
        <v>157</v>
      </c>
      <c r="E184" s="3" t="s">
        <v>166</v>
      </c>
      <c r="F184" s="3" t="s">
        <v>362</v>
      </c>
      <c r="G184" s="3" t="s">
        <v>378</v>
      </c>
      <c r="H184" s="3">
        <v>608.88</v>
      </c>
      <c r="I184" s="5">
        <f t="shared" si="18"/>
        <v>579.9547565186332</v>
      </c>
      <c r="J184" s="5">
        <f t="shared" si="19"/>
        <v>666.8029813072985</v>
      </c>
    </row>
    <row r="185" spans="1:10" ht="42.75" outlineLevel="2">
      <c r="A185" s="3" t="s">
        <v>153</v>
      </c>
      <c r="B185" s="3" t="s">
        <v>156</v>
      </c>
      <c r="C185" s="3" t="s">
        <v>369</v>
      </c>
      <c r="D185" s="3" t="s">
        <v>157</v>
      </c>
      <c r="E185" s="3" t="s">
        <v>167</v>
      </c>
      <c r="F185" s="3" t="s">
        <v>362</v>
      </c>
      <c r="G185" s="3" t="s">
        <v>378</v>
      </c>
      <c r="H185" s="3">
        <v>356.96</v>
      </c>
      <c r="I185" s="5">
        <f t="shared" si="18"/>
        <v>340.00238123586144</v>
      </c>
      <c r="J185" s="5">
        <f t="shared" si="19"/>
        <v>390.9177378259317</v>
      </c>
    </row>
    <row r="186" spans="1:10" ht="42.75" outlineLevel="2">
      <c r="A186" s="3" t="s">
        <v>153</v>
      </c>
      <c r="B186" s="3" t="s">
        <v>156</v>
      </c>
      <c r="C186" s="3" t="s">
        <v>369</v>
      </c>
      <c r="D186" s="3" t="s">
        <v>157</v>
      </c>
      <c r="E186" s="3" t="s">
        <v>168</v>
      </c>
      <c r="F186" s="3" t="s">
        <v>362</v>
      </c>
      <c r="G186" s="3" t="s">
        <v>378</v>
      </c>
      <c r="H186" s="3">
        <v>2282.93</v>
      </c>
      <c r="I186" s="5">
        <f t="shared" si="18"/>
        <v>2174.4779140373853</v>
      </c>
      <c r="J186" s="5">
        <f t="shared" si="19"/>
        <v>2500.105981664484</v>
      </c>
    </row>
    <row r="187" spans="1:10" ht="42.75" outlineLevel="2">
      <c r="A187" s="3" t="s">
        <v>153</v>
      </c>
      <c r="B187" s="3" t="s">
        <v>156</v>
      </c>
      <c r="C187" s="3" t="s">
        <v>369</v>
      </c>
      <c r="D187" s="3" t="s">
        <v>157</v>
      </c>
      <c r="E187" s="3" t="s">
        <v>169</v>
      </c>
      <c r="F187" s="3" t="s">
        <v>362</v>
      </c>
      <c r="G187" s="3" t="s">
        <v>378</v>
      </c>
      <c r="H187" s="3">
        <v>850.4</v>
      </c>
      <c r="I187" s="5">
        <f t="shared" si="18"/>
        <v>810.0011906179308</v>
      </c>
      <c r="J187" s="5">
        <f t="shared" si="19"/>
        <v>931.298868912966</v>
      </c>
    </row>
    <row r="188" spans="1:10" ht="42.75" outlineLevel="2">
      <c r="A188" s="3" t="s">
        <v>153</v>
      </c>
      <c r="B188" s="3" t="s">
        <v>170</v>
      </c>
      <c r="C188" s="3" t="s">
        <v>148</v>
      </c>
      <c r="D188" s="3" t="s">
        <v>171</v>
      </c>
      <c r="E188" s="3" t="s">
        <v>171</v>
      </c>
      <c r="F188" s="3" t="s">
        <v>354</v>
      </c>
      <c r="G188" s="3" t="s">
        <v>342</v>
      </c>
      <c r="H188" s="3">
        <v>4451.47</v>
      </c>
      <c r="I188" s="5">
        <f t="shared" si="18"/>
        <v>4240.000000000001</v>
      </c>
      <c r="J188" s="5">
        <f t="shared" si="19"/>
        <v>4874.940000000001</v>
      </c>
    </row>
    <row r="189" spans="1:10" ht="14.25" outlineLevel="1">
      <c r="A189" s="12" t="s">
        <v>172</v>
      </c>
      <c r="B189" s="13"/>
      <c r="C189" s="13"/>
      <c r="D189" s="13"/>
      <c r="E189" s="13"/>
      <c r="F189" s="13"/>
      <c r="G189" s="13"/>
      <c r="H189" s="13">
        <f>SUBTOTAL(9,H175:H188)</f>
        <v>43943.030000000006</v>
      </c>
      <c r="I189" s="14">
        <f>SUBTOTAL(9,I175:I188)</f>
        <v>41855.48755804263</v>
      </c>
      <c r="J189" s="15">
        <f>SUBTOTAL(9,J175:J188)</f>
        <v>48123.346819859515</v>
      </c>
    </row>
    <row r="190" spans="1:10" ht="42.75" outlineLevel="2">
      <c r="A190" s="3" t="s">
        <v>173</v>
      </c>
      <c r="B190" s="3" t="s">
        <v>174</v>
      </c>
      <c r="C190" s="3" t="s">
        <v>323</v>
      </c>
      <c r="D190" s="3" t="s">
        <v>175</v>
      </c>
      <c r="E190" s="3" t="s">
        <v>176</v>
      </c>
      <c r="F190" s="3" t="s">
        <v>356</v>
      </c>
      <c r="G190" s="3" t="s">
        <v>466</v>
      </c>
      <c r="H190" s="3">
        <v>16378.05</v>
      </c>
      <c r="I190" s="5">
        <f aca="true" t="shared" si="20" ref="I190:I207">H190/1.049875</f>
        <v>15600.000000000002</v>
      </c>
      <c r="J190" s="5">
        <f aca="true" t="shared" si="21" ref="J190:J207">I190*1.14975</f>
        <v>17936.100000000002</v>
      </c>
    </row>
    <row r="191" spans="1:10" ht="42.75" outlineLevel="2">
      <c r="A191" s="3" t="s">
        <v>173</v>
      </c>
      <c r="B191" s="3" t="s">
        <v>177</v>
      </c>
      <c r="C191" s="3" t="s">
        <v>506</v>
      </c>
      <c r="D191" s="3" t="s">
        <v>178</v>
      </c>
      <c r="E191" s="3" t="s">
        <v>178</v>
      </c>
      <c r="F191" s="3" t="s">
        <v>356</v>
      </c>
      <c r="G191" s="3" t="s">
        <v>466</v>
      </c>
      <c r="H191" s="3">
        <v>12118.7</v>
      </c>
      <c r="I191" s="5">
        <f t="shared" si="20"/>
        <v>11542.993213477797</v>
      </c>
      <c r="J191" s="5">
        <f t="shared" si="21"/>
        <v>13271.556447196099</v>
      </c>
    </row>
    <row r="192" spans="1:10" ht="28.5" outlineLevel="2">
      <c r="A192" s="3" t="s">
        <v>173</v>
      </c>
      <c r="B192" s="3" t="s">
        <v>179</v>
      </c>
      <c r="C192" s="3" t="s">
        <v>145</v>
      </c>
      <c r="D192" s="3" t="s">
        <v>180</v>
      </c>
      <c r="E192" s="3" t="s">
        <v>180</v>
      </c>
      <c r="F192" s="3" t="s">
        <v>358</v>
      </c>
      <c r="G192" s="3" t="s">
        <v>359</v>
      </c>
      <c r="H192" s="3">
        <v>26246.87</v>
      </c>
      <c r="I192" s="5">
        <f t="shared" si="20"/>
        <v>24999.995237528277</v>
      </c>
      <c r="J192" s="5">
        <f t="shared" si="21"/>
        <v>28743.744524348138</v>
      </c>
    </row>
    <row r="193" spans="1:10" ht="28.5" outlineLevel="2">
      <c r="A193" s="3" t="s">
        <v>173</v>
      </c>
      <c r="B193" s="3" t="s">
        <v>181</v>
      </c>
      <c r="C193" s="3" t="s">
        <v>182</v>
      </c>
      <c r="D193" s="3" t="s">
        <v>183</v>
      </c>
      <c r="E193" s="3" t="s">
        <v>183</v>
      </c>
      <c r="F193" s="3" t="s">
        <v>358</v>
      </c>
      <c r="G193" s="3" t="s">
        <v>359</v>
      </c>
      <c r="H193" s="3">
        <v>16944.98</v>
      </c>
      <c r="I193" s="5">
        <f t="shared" si="20"/>
        <v>16139.99761876414</v>
      </c>
      <c r="J193" s="5">
        <f t="shared" si="21"/>
        <v>18556.96226217407</v>
      </c>
    </row>
    <row r="194" spans="1:10" ht="28.5" outlineLevel="2">
      <c r="A194" s="3" t="s">
        <v>173</v>
      </c>
      <c r="B194" s="3" t="s">
        <v>184</v>
      </c>
      <c r="C194" s="3" t="s">
        <v>185</v>
      </c>
      <c r="D194" s="3" t="s">
        <v>186</v>
      </c>
      <c r="E194" s="3" t="s">
        <v>186</v>
      </c>
      <c r="F194" s="3" t="s">
        <v>358</v>
      </c>
      <c r="G194" s="3" t="s">
        <v>359</v>
      </c>
      <c r="H194" s="3">
        <v>25721.94</v>
      </c>
      <c r="I194" s="5">
        <f t="shared" si="20"/>
        <v>24500.002381235863</v>
      </c>
      <c r="J194" s="5">
        <f t="shared" si="21"/>
        <v>28168.877737825936</v>
      </c>
    </row>
    <row r="195" spans="1:10" ht="42.75" outlineLevel="2">
      <c r="A195" s="3" t="s">
        <v>173</v>
      </c>
      <c r="B195" s="3" t="s">
        <v>187</v>
      </c>
      <c r="C195" s="3" t="s">
        <v>188</v>
      </c>
      <c r="D195" s="3" t="s">
        <v>189</v>
      </c>
      <c r="E195" s="3" t="s">
        <v>189</v>
      </c>
      <c r="F195" s="3" t="s">
        <v>356</v>
      </c>
      <c r="G195" s="3" t="s">
        <v>466</v>
      </c>
      <c r="H195" s="3">
        <v>15748.12</v>
      </c>
      <c r="I195" s="5">
        <f t="shared" si="20"/>
        <v>14999.99523752828</v>
      </c>
      <c r="J195" s="5">
        <f t="shared" si="21"/>
        <v>17246.244524348138</v>
      </c>
    </row>
    <row r="196" spans="1:10" ht="42.75" outlineLevel="2">
      <c r="A196" s="3" t="s">
        <v>173</v>
      </c>
      <c r="B196" s="3" t="s">
        <v>190</v>
      </c>
      <c r="C196" s="3" t="s">
        <v>23</v>
      </c>
      <c r="D196" s="3" t="s">
        <v>191</v>
      </c>
      <c r="E196" s="3" t="s">
        <v>191</v>
      </c>
      <c r="F196" s="3" t="s">
        <v>356</v>
      </c>
      <c r="G196" s="3" t="s">
        <v>508</v>
      </c>
      <c r="H196" s="3">
        <v>2131.25</v>
      </c>
      <c r="I196" s="5">
        <f t="shared" si="20"/>
        <v>2030.0035718537924</v>
      </c>
      <c r="J196" s="5">
        <f t="shared" si="21"/>
        <v>2333.9966067388978</v>
      </c>
    </row>
    <row r="197" spans="1:10" ht="42.75" outlineLevel="2">
      <c r="A197" s="3" t="s">
        <v>173</v>
      </c>
      <c r="B197" s="3" t="s">
        <v>192</v>
      </c>
      <c r="C197" s="3" t="s">
        <v>305</v>
      </c>
      <c r="D197" s="3" t="s">
        <v>193</v>
      </c>
      <c r="E197" s="3" t="s">
        <v>193</v>
      </c>
      <c r="F197" s="3" t="s">
        <v>356</v>
      </c>
      <c r="G197" s="3" t="s">
        <v>466</v>
      </c>
      <c r="H197" s="3">
        <v>7829.97</v>
      </c>
      <c r="I197" s="5">
        <f t="shared" si="20"/>
        <v>7458.002143112276</v>
      </c>
      <c r="J197" s="5">
        <f t="shared" si="21"/>
        <v>8574.83796404334</v>
      </c>
    </row>
    <row r="198" spans="1:10" ht="42.75" outlineLevel="2">
      <c r="A198" s="3" t="s">
        <v>173</v>
      </c>
      <c r="B198" s="3" t="s">
        <v>194</v>
      </c>
      <c r="C198" s="3" t="s">
        <v>17</v>
      </c>
      <c r="D198" s="3" t="s">
        <v>195</v>
      </c>
      <c r="E198" s="3" t="s">
        <v>195</v>
      </c>
      <c r="F198" s="3" t="s">
        <v>356</v>
      </c>
      <c r="G198" s="3" t="s">
        <v>508</v>
      </c>
      <c r="H198" s="3">
        <v>2131.25</v>
      </c>
      <c r="I198" s="5">
        <f t="shared" si="20"/>
        <v>2030.0035718537924</v>
      </c>
      <c r="J198" s="5">
        <f t="shared" si="21"/>
        <v>2333.9966067388978</v>
      </c>
    </row>
    <row r="199" spans="1:10" ht="14.25" outlineLevel="1">
      <c r="A199" s="12" t="s">
        <v>196</v>
      </c>
      <c r="B199" s="13"/>
      <c r="C199" s="13"/>
      <c r="D199" s="13"/>
      <c r="E199" s="13"/>
      <c r="F199" s="13"/>
      <c r="G199" s="13"/>
      <c r="H199" s="13">
        <f>SUBTOTAL(9,H190:H198)</f>
        <v>125251.12999999999</v>
      </c>
      <c r="I199" s="14">
        <f>SUBTOTAL(9,I190:I198)</f>
        <v>119300.99297535424</v>
      </c>
      <c r="J199" s="15">
        <f>SUBTOTAL(9,J190:J198)</f>
        <v>137166.3166734135</v>
      </c>
    </row>
    <row r="200" spans="1:10" ht="42.75" outlineLevel="2">
      <c r="A200" s="3" t="s">
        <v>197</v>
      </c>
      <c r="B200" s="3" t="s">
        <v>198</v>
      </c>
      <c r="C200" s="3" t="s">
        <v>152</v>
      </c>
      <c r="D200" s="3" t="s">
        <v>199</v>
      </c>
      <c r="E200" s="3" t="s">
        <v>200</v>
      </c>
      <c r="F200" s="3" t="s">
        <v>358</v>
      </c>
      <c r="G200" s="3" t="s">
        <v>201</v>
      </c>
      <c r="H200" s="3">
        <v>16588.02</v>
      </c>
      <c r="I200" s="5">
        <f t="shared" si="20"/>
        <v>15799.99523752828</v>
      </c>
      <c r="J200" s="5">
        <f t="shared" si="21"/>
        <v>18166.04452434814</v>
      </c>
    </row>
    <row r="201" spans="1:10" ht="28.5" outlineLevel="2">
      <c r="A201" s="3" t="s">
        <v>197</v>
      </c>
      <c r="B201" s="3" t="s">
        <v>198</v>
      </c>
      <c r="C201" s="3" t="s">
        <v>202</v>
      </c>
      <c r="D201" s="3" t="s">
        <v>199</v>
      </c>
      <c r="E201" s="3" t="s">
        <v>203</v>
      </c>
      <c r="F201" s="3" t="s">
        <v>358</v>
      </c>
      <c r="G201" s="3" t="s">
        <v>201</v>
      </c>
      <c r="H201" s="3">
        <v>239.37</v>
      </c>
      <c r="I201" s="5">
        <f t="shared" si="20"/>
        <v>227.99857125848317</v>
      </c>
      <c r="J201" s="5">
        <f t="shared" si="21"/>
        <v>262.14135730444104</v>
      </c>
    </row>
    <row r="202" spans="1:10" ht="42.75" outlineLevel="2">
      <c r="A202" s="3" t="s">
        <v>197</v>
      </c>
      <c r="B202" s="3" t="s">
        <v>198</v>
      </c>
      <c r="C202" s="3" t="s">
        <v>151</v>
      </c>
      <c r="D202" s="3" t="s">
        <v>199</v>
      </c>
      <c r="E202" s="3" t="s">
        <v>204</v>
      </c>
      <c r="F202" s="3" t="s">
        <v>358</v>
      </c>
      <c r="G202" s="3" t="s">
        <v>201</v>
      </c>
      <c r="H202" s="3">
        <v>1837.28</v>
      </c>
      <c r="I202" s="5">
        <f t="shared" si="20"/>
        <v>1749.9988093820693</v>
      </c>
      <c r="J202" s="5">
        <f t="shared" si="21"/>
        <v>2012.0611310870343</v>
      </c>
    </row>
    <row r="203" spans="1:10" ht="42.75" outlineLevel="2">
      <c r="A203" s="3" t="s">
        <v>197</v>
      </c>
      <c r="B203" s="3" t="s">
        <v>205</v>
      </c>
      <c r="C203" s="3" t="s">
        <v>206</v>
      </c>
      <c r="D203" s="3" t="s">
        <v>207</v>
      </c>
      <c r="E203" s="3" t="s">
        <v>208</v>
      </c>
      <c r="F203" s="3" t="s">
        <v>354</v>
      </c>
      <c r="G203" s="3" t="s">
        <v>355</v>
      </c>
      <c r="H203" s="3">
        <v>6299.25</v>
      </c>
      <c r="I203" s="5">
        <f t="shared" si="20"/>
        <v>6000.000000000001</v>
      </c>
      <c r="J203" s="5">
        <f t="shared" si="21"/>
        <v>6898.500000000001</v>
      </c>
    </row>
    <row r="204" spans="1:10" ht="14.25" outlineLevel="1">
      <c r="A204" s="12" t="s">
        <v>209</v>
      </c>
      <c r="B204" s="13"/>
      <c r="C204" s="13"/>
      <c r="D204" s="13"/>
      <c r="E204" s="13"/>
      <c r="F204" s="13"/>
      <c r="G204" s="13"/>
      <c r="H204" s="13">
        <f>SUBTOTAL(9,H200:H203)</f>
        <v>24963.92</v>
      </c>
      <c r="I204" s="14">
        <f>SUBTOTAL(9,I200:I203)</f>
        <v>23777.99261816883</v>
      </c>
      <c r="J204" s="15">
        <f>SUBTOTAL(9,J200:J203)</f>
        <v>27338.747012739615</v>
      </c>
    </row>
    <row r="205" spans="1:10" ht="42.75" outlineLevel="2">
      <c r="A205" s="3" t="s">
        <v>210</v>
      </c>
      <c r="B205" s="3" t="s">
        <v>211</v>
      </c>
      <c r="C205" s="3" t="s">
        <v>387</v>
      </c>
      <c r="D205" s="3" t="s">
        <v>212</v>
      </c>
      <c r="E205" s="3" t="s">
        <v>212</v>
      </c>
      <c r="F205" s="3" t="s">
        <v>354</v>
      </c>
      <c r="G205" s="3" t="s">
        <v>370</v>
      </c>
      <c r="H205" s="3">
        <v>22047.37</v>
      </c>
      <c r="I205" s="5">
        <f t="shared" si="20"/>
        <v>20999.995237528277</v>
      </c>
      <c r="J205" s="5">
        <f t="shared" si="21"/>
        <v>24144.744524348138</v>
      </c>
    </row>
    <row r="206" spans="1:10" ht="42.75" outlineLevel="2">
      <c r="A206" s="3" t="s">
        <v>210</v>
      </c>
      <c r="B206" s="3" t="s">
        <v>211</v>
      </c>
      <c r="C206" s="3" t="s">
        <v>213</v>
      </c>
      <c r="D206" s="3" t="s">
        <v>212</v>
      </c>
      <c r="E206" s="3" t="s">
        <v>212</v>
      </c>
      <c r="F206" s="3" t="s">
        <v>354</v>
      </c>
      <c r="G206" s="3" t="s">
        <v>370</v>
      </c>
      <c r="H206" s="3">
        <v>776.91</v>
      </c>
      <c r="I206" s="5">
        <f t="shared" si="20"/>
        <v>740.0023812358614</v>
      </c>
      <c r="J206" s="5">
        <f t="shared" si="21"/>
        <v>850.8177378259318</v>
      </c>
    </row>
    <row r="207" spans="1:10" ht="42.75" outlineLevel="2">
      <c r="A207" s="3" t="s">
        <v>210</v>
      </c>
      <c r="B207" s="3" t="s">
        <v>214</v>
      </c>
      <c r="C207" s="3" t="s">
        <v>144</v>
      </c>
      <c r="D207" s="3" t="s">
        <v>215</v>
      </c>
      <c r="E207" s="3" t="s">
        <v>215</v>
      </c>
      <c r="F207" s="3" t="s">
        <v>354</v>
      </c>
      <c r="G207" s="3" t="s">
        <v>370</v>
      </c>
      <c r="H207" s="3">
        <v>5021.55</v>
      </c>
      <c r="I207" s="5">
        <f t="shared" si="20"/>
        <v>4782.997975949518</v>
      </c>
      <c r="J207" s="5">
        <f t="shared" si="21"/>
        <v>5499.251922847959</v>
      </c>
    </row>
    <row r="208" spans="1:10" ht="14.25" outlineLevel="1">
      <c r="A208" s="12" t="s">
        <v>216</v>
      </c>
      <c r="B208" s="13"/>
      <c r="C208" s="13"/>
      <c r="D208" s="13"/>
      <c r="E208" s="13"/>
      <c r="F208" s="13"/>
      <c r="G208" s="13"/>
      <c r="H208" s="13">
        <f>SUBTOTAL(9,H205:H207)</f>
        <v>27845.829999999998</v>
      </c>
      <c r="I208" s="14">
        <f>SUBTOTAL(9,I205:I207)</f>
        <v>26522.99559471366</v>
      </c>
      <c r="J208" s="15">
        <f>SUBTOTAL(9,J205:J207)</f>
        <v>30494.814185022027</v>
      </c>
    </row>
    <row r="209" spans="1:10" ht="42.75" outlineLevel="2">
      <c r="A209" s="3" t="s">
        <v>64</v>
      </c>
      <c r="B209" s="3" t="s">
        <v>65</v>
      </c>
      <c r="C209" s="3" t="s">
        <v>506</v>
      </c>
      <c r="D209" s="3" t="s">
        <v>66</v>
      </c>
      <c r="E209" s="3" t="s">
        <v>67</v>
      </c>
      <c r="F209" s="3" t="s">
        <v>354</v>
      </c>
      <c r="G209" s="3" t="s">
        <v>303</v>
      </c>
      <c r="H209" s="3">
        <v>34107.29</v>
      </c>
      <c r="I209" s="5">
        <f>H209/1.049875</f>
        <v>32487.000833432554</v>
      </c>
      <c r="J209" s="5">
        <f>I209*1.14975</f>
        <v>37351.92920823908</v>
      </c>
    </row>
    <row r="210" spans="1:10" ht="14.25" outlineLevel="1">
      <c r="A210" s="12" t="s">
        <v>68</v>
      </c>
      <c r="B210" s="13"/>
      <c r="C210" s="13"/>
      <c r="D210" s="13"/>
      <c r="E210" s="13"/>
      <c r="F210" s="13"/>
      <c r="G210" s="13"/>
      <c r="H210" s="13">
        <f>SUBTOTAL(9,H209:H209)</f>
        <v>34107.29</v>
      </c>
      <c r="I210" s="14">
        <f>SUBTOTAL(9,I209:I209)</f>
        <v>32487.000833432554</v>
      </c>
      <c r="J210" s="15">
        <f>SUBTOTAL(9,J209:J209)</f>
        <v>37351.92920823908</v>
      </c>
    </row>
    <row r="211" spans="1:10" ht="71.25" outlineLevel="2">
      <c r="A211" s="3" t="s">
        <v>71</v>
      </c>
      <c r="B211" s="3" t="s">
        <v>72</v>
      </c>
      <c r="C211" s="3" t="s">
        <v>22</v>
      </c>
      <c r="D211" s="3" t="s">
        <v>73</v>
      </c>
      <c r="E211" s="3" t="s">
        <v>74</v>
      </c>
      <c r="F211" s="3" t="s">
        <v>362</v>
      </c>
      <c r="G211" s="3" t="s">
        <v>467</v>
      </c>
      <c r="H211" s="3">
        <v>18577.54</v>
      </c>
      <c r="I211" s="5">
        <f aca="true" t="shared" si="22" ref="I211:I227">H211/1.049875</f>
        <v>17695.0017859269</v>
      </c>
      <c r="J211" s="5">
        <f aca="true" t="shared" si="23" ref="J211:J227">I211*1.14975</f>
        <v>20344.828303369453</v>
      </c>
    </row>
    <row r="212" spans="1:10" ht="71.25" outlineLevel="2">
      <c r="A212" s="3" t="s">
        <v>71</v>
      </c>
      <c r="B212" s="3" t="s">
        <v>72</v>
      </c>
      <c r="C212" s="3" t="s">
        <v>22</v>
      </c>
      <c r="D212" s="3" t="s">
        <v>73</v>
      </c>
      <c r="E212" s="3" t="s">
        <v>75</v>
      </c>
      <c r="F212" s="3" t="s">
        <v>362</v>
      </c>
      <c r="G212" s="3" t="s">
        <v>467</v>
      </c>
      <c r="H212" s="3">
        <v>8590.32</v>
      </c>
      <c r="I212" s="5">
        <f t="shared" si="22"/>
        <v>8182.231218002144</v>
      </c>
      <c r="J212" s="5">
        <f t="shared" si="23"/>
        <v>9407.520342897966</v>
      </c>
    </row>
    <row r="213" spans="1:10" ht="42.75" outlineLevel="2">
      <c r="A213" s="3" t="s">
        <v>71</v>
      </c>
      <c r="B213" s="3" t="s">
        <v>72</v>
      </c>
      <c r="C213" s="3" t="s">
        <v>243</v>
      </c>
      <c r="D213" s="3" t="s">
        <v>73</v>
      </c>
      <c r="E213" s="3" t="s">
        <v>76</v>
      </c>
      <c r="F213" s="3" t="s">
        <v>362</v>
      </c>
      <c r="G213" s="3" t="s">
        <v>467</v>
      </c>
      <c r="H213" s="3">
        <v>1696.07</v>
      </c>
      <c r="I213" s="5">
        <f t="shared" si="22"/>
        <v>1615.49708298607</v>
      </c>
      <c r="J213" s="5">
        <f t="shared" si="23"/>
        <v>1857.417771163234</v>
      </c>
    </row>
    <row r="214" spans="1:10" ht="42.75" outlineLevel="2">
      <c r="A214" s="3" t="s">
        <v>71</v>
      </c>
      <c r="B214" s="3" t="s">
        <v>72</v>
      </c>
      <c r="C214" s="3" t="s">
        <v>22</v>
      </c>
      <c r="D214" s="3" t="s">
        <v>73</v>
      </c>
      <c r="E214" s="3" t="s">
        <v>77</v>
      </c>
      <c r="F214" s="3" t="s">
        <v>362</v>
      </c>
      <c r="G214" s="3" t="s">
        <v>467</v>
      </c>
      <c r="H214" s="3">
        <v>477.69</v>
      </c>
      <c r="I214" s="5">
        <f t="shared" si="22"/>
        <v>454.9970234551733</v>
      </c>
      <c r="J214" s="5">
        <f t="shared" si="23"/>
        <v>523.1328277175855</v>
      </c>
    </row>
    <row r="215" spans="1:10" ht="71.25" outlineLevel="2">
      <c r="A215" s="3" t="s">
        <v>71</v>
      </c>
      <c r="B215" s="3" t="s">
        <v>72</v>
      </c>
      <c r="C215" s="3" t="s">
        <v>22</v>
      </c>
      <c r="D215" s="3" t="s">
        <v>73</v>
      </c>
      <c r="E215" s="3" t="s">
        <v>78</v>
      </c>
      <c r="F215" s="3" t="s">
        <v>362</v>
      </c>
      <c r="G215" s="3" t="s">
        <v>467</v>
      </c>
      <c r="H215" s="3">
        <v>5392.08</v>
      </c>
      <c r="I215" s="5">
        <f t="shared" si="22"/>
        <v>5135.925705441125</v>
      </c>
      <c r="J215" s="5">
        <f t="shared" si="23"/>
        <v>5905.030579830934</v>
      </c>
    </row>
    <row r="216" spans="1:10" ht="14.25" outlineLevel="1">
      <c r="A216" s="12" t="s">
        <v>79</v>
      </c>
      <c r="B216" s="13"/>
      <c r="C216" s="13"/>
      <c r="D216" s="13"/>
      <c r="E216" s="13"/>
      <c r="F216" s="13"/>
      <c r="G216" s="13"/>
      <c r="H216" s="13">
        <f>SUBTOTAL(9,H211:H215)</f>
        <v>34733.7</v>
      </c>
      <c r="I216" s="14">
        <f>SUBTOTAL(9,I211:I215)</f>
        <v>33083.65281581141</v>
      </c>
      <c r="J216" s="15">
        <f>SUBTOTAL(9,J211:J215)</f>
        <v>38037.92982497917</v>
      </c>
    </row>
    <row r="217" spans="1:10" ht="42.75" outlineLevel="2">
      <c r="A217" s="3" t="s">
        <v>80</v>
      </c>
      <c r="B217" s="3" t="s">
        <v>81</v>
      </c>
      <c r="C217" s="3" t="s">
        <v>69</v>
      </c>
      <c r="D217" s="3" t="s">
        <v>82</v>
      </c>
      <c r="E217" s="3" t="s">
        <v>82</v>
      </c>
      <c r="F217" s="3" t="s">
        <v>511</v>
      </c>
      <c r="G217" s="3" t="s">
        <v>370</v>
      </c>
      <c r="H217" s="3">
        <v>57124.47</v>
      </c>
      <c r="I217" s="5">
        <f t="shared" si="22"/>
        <v>54410.73461126325</v>
      </c>
      <c r="J217" s="5">
        <f t="shared" si="23"/>
        <v>62558.742119299925</v>
      </c>
    </row>
    <row r="218" spans="1:10" ht="14.25" outlineLevel="1">
      <c r="A218" s="12" t="s">
        <v>83</v>
      </c>
      <c r="B218" s="13"/>
      <c r="C218" s="13"/>
      <c r="D218" s="13"/>
      <c r="E218" s="13"/>
      <c r="F218" s="13"/>
      <c r="G218" s="13"/>
      <c r="H218" s="13">
        <f>SUBTOTAL(9,H217:H217)</f>
        <v>57124.47</v>
      </c>
      <c r="I218" s="14">
        <f>SUBTOTAL(9,I217:I217)</f>
        <v>54410.73461126325</v>
      </c>
      <c r="J218" s="15">
        <f>SUBTOTAL(9,J217:J217)</f>
        <v>62558.742119299925</v>
      </c>
    </row>
    <row r="219" spans="1:10" ht="42.75" outlineLevel="2">
      <c r="A219" s="3" t="s">
        <v>84</v>
      </c>
      <c r="B219" s="3" t="s">
        <v>85</v>
      </c>
      <c r="C219" s="3" t="s">
        <v>506</v>
      </c>
      <c r="D219" s="3" t="s">
        <v>86</v>
      </c>
      <c r="E219" s="3" t="s">
        <v>86</v>
      </c>
      <c r="F219" s="3" t="s">
        <v>356</v>
      </c>
      <c r="G219" s="3" t="s">
        <v>466</v>
      </c>
      <c r="H219" s="3">
        <v>4199.5</v>
      </c>
      <c r="I219" s="5">
        <f t="shared" si="22"/>
        <v>4000.0000000000005</v>
      </c>
      <c r="J219" s="5">
        <f t="shared" si="23"/>
        <v>4599.000000000001</v>
      </c>
    </row>
    <row r="220" spans="1:10" ht="71.25" outlineLevel="2">
      <c r="A220" s="3" t="s">
        <v>84</v>
      </c>
      <c r="B220" s="3" t="s">
        <v>87</v>
      </c>
      <c r="C220" s="3" t="s">
        <v>463</v>
      </c>
      <c r="D220" s="3" t="s">
        <v>88</v>
      </c>
      <c r="E220" s="3" t="s">
        <v>89</v>
      </c>
      <c r="F220" s="3" t="s">
        <v>362</v>
      </c>
      <c r="G220" s="3" t="s">
        <v>467</v>
      </c>
      <c r="H220" s="3">
        <v>3072.21</v>
      </c>
      <c r="I220" s="5">
        <f t="shared" si="22"/>
        <v>2926.2626503155143</v>
      </c>
      <c r="J220" s="5">
        <f t="shared" si="23"/>
        <v>3364.4704822002627</v>
      </c>
    </row>
    <row r="221" spans="1:10" ht="71.25" outlineLevel="2">
      <c r="A221" s="3" t="s">
        <v>84</v>
      </c>
      <c r="B221" s="3" t="s">
        <v>90</v>
      </c>
      <c r="C221" s="3" t="s">
        <v>63</v>
      </c>
      <c r="D221" s="3" t="s">
        <v>91</v>
      </c>
      <c r="E221" s="3" t="s">
        <v>92</v>
      </c>
      <c r="F221" s="3" t="s">
        <v>362</v>
      </c>
      <c r="G221" s="3" t="s">
        <v>251</v>
      </c>
      <c r="H221" s="3">
        <v>6676.68</v>
      </c>
      <c r="I221" s="5">
        <f t="shared" si="22"/>
        <v>6359.499940469104</v>
      </c>
      <c r="J221" s="5">
        <f t="shared" si="23"/>
        <v>7311.835056554353</v>
      </c>
    </row>
    <row r="222" spans="1:10" ht="71.25" outlineLevel="2">
      <c r="A222" s="3" t="s">
        <v>84</v>
      </c>
      <c r="B222" s="3" t="s">
        <v>93</v>
      </c>
      <c r="C222" s="3" t="s">
        <v>63</v>
      </c>
      <c r="D222" s="3" t="s">
        <v>94</v>
      </c>
      <c r="E222" s="3" t="s">
        <v>95</v>
      </c>
      <c r="F222" s="3" t="s">
        <v>362</v>
      </c>
      <c r="G222" s="3" t="s">
        <v>251</v>
      </c>
      <c r="H222" s="3">
        <v>6039.41</v>
      </c>
      <c r="I222" s="5">
        <f t="shared" si="22"/>
        <v>5752.503869508275</v>
      </c>
      <c r="J222" s="5">
        <f t="shared" si="23"/>
        <v>6613.941323967139</v>
      </c>
    </row>
    <row r="223" spans="1:10" ht="57" outlineLevel="2">
      <c r="A223" s="3" t="s">
        <v>84</v>
      </c>
      <c r="B223" s="3" t="s">
        <v>96</v>
      </c>
      <c r="C223" s="3" t="s">
        <v>509</v>
      </c>
      <c r="D223" s="3" t="s">
        <v>97</v>
      </c>
      <c r="E223" s="3" t="s">
        <v>98</v>
      </c>
      <c r="F223" s="3" t="s">
        <v>356</v>
      </c>
      <c r="G223" s="3" t="s">
        <v>357</v>
      </c>
      <c r="H223" s="3">
        <v>1135.52</v>
      </c>
      <c r="I223" s="5">
        <f t="shared" si="22"/>
        <v>1081.576378140255</v>
      </c>
      <c r="J223" s="5">
        <f t="shared" si="23"/>
        <v>1243.5424407667583</v>
      </c>
    </row>
    <row r="224" spans="1:10" ht="57" outlineLevel="2">
      <c r="A224" s="3" t="s">
        <v>84</v>
      </c>
      <c r="B224" s="3" t="s">
        <v>96</v>
      </c>
      <c r="C224" s="3" t="s">
        <v>416</v>
      </c>
      <c r="D224" s="3" t="s">
        <v>97</v>
      </c>
      <c r="E224" s="3" t="s">
        <v>99</v>
      </c>
      <c r="F224" s="3" t="s">
        <v>356</v>
      </c>
      <c r="G224" s="3" t="s">
        <v>357</v>
      </c>
      <c r="H224" s="3">
        <v>2211.28</v>
      </c>
      <c r="I224" s="5">
        <f t="shared" si="22"/>
        <v>2106.2316942493158</v>
      </c>
      <c r="J224" s="5">
        <f t="shared" si="23"/>
        <v>2421.639890463151</v>
      </c>
    </row>
    <row r="225" spans="1:10" ht="57" outlineLevel="2">
      <c r="A225" s="3" t="s">
        <v>84</v>
      </c>
      <c r="B225" s="3" t="s">
        <v>96</v>
      </c>
      <c r="C225" s="3" t="s">
        <v>213</v>
      </c>
      <c r="D225" s="3" t="s">
        <v>97</v>
      </c>
      <c r="E225" s="3" t="s">
        <v>100</v>
      </c>
      <c r="F225" s="3" t="s">
        <v>356</v>
      </c>
      <c r="G225" s="3" t="s">
        <v>357</v>
      </c>
      <c r="H225" s="3">
        <v>1016</v>
      </c>
      <c r="I225" s="5">
        <f t="shared" si="22"/>
        <v>967.7342540778665</v>
      </c>
      <c r="J225" s="5">
        <f t="shared" si="23"/>
        <v>1112.652458626027</v>
      </c>
    </row>
    <row r="226" spans="1:10" ht="57" outlineLevel="2">
      <c r="A226" s="3" t="s">
        <v>84</v>
      </c>
      <c r="B226" s="3" t="s">
        <v>96</v>
      </c>
      <c r="C226" s="3" t="s">
        <v>17</v>
      </c>
      <c r="D226" s="3" t="s">
        <v>97</v>
      </c>
      <c r="E226" s="3" t="s">
        <v>101</v>
      </c>
      <c r="F226" s="3" t="s">
        <v>356</v>
      </c>
      <c r="G226" s="3" t="s">
        <v>357</v>
      </c>
      <c r="H226" s="3">
        <v>3067.89</v>
      </c>
      <c r="I226" s="5">
        <f t="shared" si="22"/>
        <v>2922.1478747469937</v>
      </c>
      <c r="J226" s="5">
        <f t="shared" si="23"/>
        <v>3359.739518990356</v>
      </c>
    </row>
    <row r="227" spans="1:10" ht="57" outlineLevel="2">
      <c r="A227" s="3" t="s">
        <v>84</v>
      </c>
      <c r="B227" s="3" t="s">
        <v>102</v>
      </c>
      <c r="C227" s="3" t="s">
        <v>17</v>
      </c>
      <c r="D227" s="3" t="s">
        <v>103</v>
      </c>
      <c r="E227" s="3" t="s">
        <v>103</v>
      </c>
      <c r="F227" s="3" t="s">
        <v>362</v>
      </c>
      <c r="G227" s="3" t="s">
        <v>365</v>
      </c>
      <c r="H227" s="3">
        <v>2130.21</v>
      </c>
      <c r="I227" s="5">
        <f t="shared" si="22"/>
        <v>2029.012977735445</v>
      </c>
      <c r="J227" s="5">
        <f t="shared" si="23"/>
        <v>2332.857671151328</v>
      </c>
    </row>
    <row r="228" spans="1:10" ht="28.5" outlineLevel="1">
      <c r="A228" s="12" t="s">
        <v>104</v>
      </c>
      <c r="B228" s="13"/>
      <c r="C228" s="13"/>
      <c r="D228" s="13"/>
      <c r="E228" s="13"/>
      <c r="F228" s="13"/>
      <c r="G228" s="13"/>
      <c r="H228" s="13">
        <f>SUBTOTAL(9,H219:H227)</f>
        <v>29548.699999999997</v>
      </c>
      <c r="I228" s="14">
        <f>SUBTOTAL(9,I219:I227)</f>
        <v>28144.969639242772</v>
      </c>
      <c r="J228" s="15">
        <f>SUBTOTAL(9,J219:J227)</f>
        <v>32359.678842719375</v>
      </c>
    </row>
    <row r="229" spans="1:10" ht="42.75" outlineLevel="1">
      <c r="A229" s="3" t="s">
        <v>520</v>
      </c>
      <c r="B229" s="3" t="s">
        <v>523</v>
      </c>
      <c r="C229" s="3" t="s">
        <v>240</v>
      </c>
      <c r="D229" s="3" t="s">
        <v>529</v>
      </c>
      <c r="E229" s="3" t="s">
        <v>529</v>
      </c>
      <c r="F229" s="3" t="s">
        <v>511</v>
      </c>
      <c r="G229" s="13"/>
      <c r="H229" s="13"/>
      <c r="I229" s="14"/>
      <c r="J229" s="5">
        <v>8875.44</v>
      </c>
    </row>
    <row r="230" spans="1:10" ht="71.25" outlineLevel="1">
      <c r="A230" s="3" t="s">
        <v>520</v>
      </c>
      <c r="B230" s="3" t="s">
        <v>524</v>
      </c>
      <c r="C230" s="3" t="s">
        <v>127</v>
      </c>
      <c r="D230" s="3" t="s">
        <v>530</v>
      </c>
      <c r="E230" s="3" t="s">
        <v>530</v>
      </c>
      <c r="F230" s="3" t="s">
        <v>354</v>
      </c>
      <c r="G230" s="13"/>
      <c r="H230" s="13"/>
      <c r="I230" s="14"/>
      <c r="J230" s="5">
        <v>4530.02</v>
      </c>
    </row>
    <row r="231" spans="1:10" ht="57" outlineLevel="1">
      <c r="A231" s="3" t="s">
        <v>520</v>
      </c>
      <c r="B231" s="3" t="s">
        <v>521</v>
      </c>
      <c r="C231" s="3" t="s">
        <v>504</v>
      </c>
      <c r="D231" s="3" t="s">
        <v>526</v>
      </c>
      <c r="E231" s="3" t="s">
        <v>526</v>
      </c>
      <c r="F231" s="3" t="s">
        <v>511</v>
      </c>
      <c r="G231" s="13"/>
      <c r="H231" s="13"/>
      <c r="I231" s="14"/>
      <c r="J231" s="5">
        <v>4454.05</v>
      </c>
    </row>
    <row r="232" spans="1:10" ht="85.5" outlineLevel="1">
      <c r="A232" s="3" t="s">
        <v>520</v>
      </c>
      <c r="B232" s="3" t="s">
        <v>522</v>
      </c>
      <c r="C232" s="3" t="s">
        <v>525</v>
      </c>
      <c r="D232" s="3" t="s">
        <v>527</v>
      </c>
      <c r="E232" s="3" t="s">
        <v>527</v>
      </c>
      <c r="F232" s="3" t="s">
        <v>511</v>
      </c>
      <c r="G232" s="13"/>
      <c r="H232" s="13"/>
      <c r="I232" s="14"/>
      <c r="J232" s="5">
        <v>3844.99</v>
      </c>
    </row>
    <row r="233" spans="1:10" ht="85.5" outlineLevel="1">
      <c r="A233" s="3" t="s">
        <v>520</v>
      </c>
      <c r="B233" s="3" t="s">
        <v>522</v>
      </c>
      <c r="C233" s="3" t="s">
        <v>525</v>
      </c>
      <c r="D233" s="3" t="s">
        <v>527</v>
      </c>
      <c r="E233" s="3" t="s">
        <v>527</v>
      </c>
      <c r="F233" s="3" t="s">
        <v>511</v>
      </c>
      <c r="G233" s="13"/>
      <c r="H233" s="13"/>
      <c r="I233" s="14"/>
      <c r="J233" s="5">
        <v>1155</v>
      </c>
    </row>
    <row r="234" spans="1:10" ht="14.25" outlineLevel="1">
      <c r="A234" s="12" t="s">
        <v>528</v>
      </c>
      <c r="B234" s="13"/>
      <c r="C234" s="13"/>
      <c r="D234" s="13"/>
      <c r="E234" s="13"/>
      <c r="F234" s="13"/>
      <c r="G234" s="13"/>
      <c r="H234" s="13"/>
      <c r="I234" s="14"/>
      <c r="J234" s="15">
        <f>SUBTOTAL(9,J229:J233)</f>
        <v>22859.5</v>
      </c>
    </row>
    <row r="235" spans="1:10" ht="42.75" outlineLevel="2">
      <c r="A235" s="3" t="s">
        <v>105</v>
      </c>
      <c r="B235" s="3" t="s">
        <v>106</v>
      </c>
      <c r="C235" s="3" t="s">
        <v>515</v>
      </c>
      <c r="D235" s="3" t="s">
        <v>107</v>
      </c>
      <c r="E235" s="3" t="s">
        <v>108</v>
      </c>
      <c r="F235" s="3" t="s">
        <v>362</v>
      </c>
      <c r="G235" s="3" t="s">
        <v>365</v>
      </c>
      <c r="H235" s="3">
        <v>2881.64</v>
      </c>
      <c r="I235" s="5">
        <f aca="true" t="shared" si="24" ref="I235:I252">H235/1.049875</f>
        <v>2744.7458030717944</v>
      </c>
      <c r="J235" s="5">
        <f aca="true" t="shared" si="25" ref="J235:J252">I235*1.14975</f>
        <v>3155.771487081796</v>
      </c>
    </row>
    <row r="236" spans="1:10" ht="57" outlineLevel="2">
      <c r="A236" s="3" t="s">
        <v>105</v>
      </c>
      <c r="B236" s="3" t="s">
        <v>109</v>
      </c>
      <c r="C236" s="3" t="s">
        <v>513</v>
      </c>
      <c r="D236" s="3" t="s">
        <v>110</v>
      </c>
      <c r="E236" s="3" t="s">
        <v>110</v>
      </c>
      <c r="F236" s="3" t="s">
        <v>356</v>
      </c>
      <c r="G236" s="3" t="s">
        <v>514</v>
      </c>
      <c r="H236" s="3">
        <v>20368.87</v>
      </c>
      <c r="I236" s="5">
        <f t="shared" si="24"/>
        <v>19401.23348017621</v>
      </c>
      <c r="J236" s="5">
        <f t="shared" si="25"/>
        <v>22306.5681938326</v>
      </c>
    </row>
    <row r="237" spans="1:10" ht="14.25" outlineLevel="1">
      <c r="A237" s="12" t="s">
        <v>111</v>
      </c>
      <c r="B237" s="13"/>
      <c r="C237" s="13"/>
      <c r="D237" s="13"/>
      <c r="E237" s="13"/>
      <c r="F237" s="13"/>
      <c r="G237" s="13"/>
      <c r="H237" s="13">
        <f>SUBTOTAL(9,H235:H236)</f>
        <v>23250.51</v>
      </c>
      <c r="I237" s="14">
        <f>SUBTOTAL(9,I235:I236)</f>
        <v>22145.979283248005</v>
      </c>
      <c r="J237" s="15">
        <f>SUBTOTAL(9,J235:J236)</f>
        <v>25462.339680914396</v>
      </c>
    </row>
    <row r="238" spans="1:10" ht="42.75" outlineLevel="2">
      <c r="A238" s="3" t="s">
        <v>112</v>
      </c>
      <c r="B238" s="3" t="s">
        <v>113</v>
      </c>
      <c r="C238" s="3" t="s">
        <v>506</v>
      </c>
      <c r="D238" s="3" t="s">
        <v>38</v>
      </c>
      <c r="E238" s="3" t="s">
        <v>39</v>
      </c>
      <c r="F238" s="3" t="s">
        <v>354</v>
      </c>
      <c r="G238" s="3" t="s">
        <v>370</v>
      </c>
      <c r="H238" s="3">
        <v>4144.91</v>
      </c>
      <c r="I238" s="5">
        <f t="shared" si="24"/>
        <v>3948.003333730206</v>
      </c>
      <c r="J238" s="5">
        <f t="shared" si="25"/>
        <v>4539.216832956305</v>
      </c>
    </row>
    <row r="239" spans="1:10" ht="42.75" outlineLevel="2">
      <c r="A239" s="3" t="s">
        <v>112</v>
      </c>
      <c r="B239" s="3" t="s">
        <v>113</v>
      </c>
      <c r="C239" s="3" t="s">
        <v>506</v>
      </c>
      <c r="D239" s="3" t="s">
        <v>38</v>
      </c>
      <c r="E239" s="3" t="s">
        <v>366</v>
      </c>
      <c r="F239" s="3" t="s">
        <v>354</v>
      </c>
      <c r="G239" s="3" t="s">
        <v>370</v>
      </c>
      <c r="H239" s="3">
        <v>73.49</v>
      </c>
      <c r="I239" s="5">
        <f t="shared" si="24"/>
        <v>69.9988093820693</v>
      </c>
      <c r="J239" s="5">
        <f t="shared" si="25"/>
        <v>80.48113108703417</v>
      </c>
    </row>
    <row r="240" spans="1:10" ht="42.75" outlineLevel="2">
      <c r="A240" s="3" t="s">
        <v>112</v>
      </c>
      <c r="B240" s="3" t="s">
        <v>113</v>
      </c>
      <c r="C240" s="3" t="s">
        <v>360</v>
      </c>
      <c r="D240" s="3" t="s">
        <v>38</v>
      </c>
      <c r="E240" s="3" t="s">
        <v>40</v>
      </c>
      <c r="F240" s="3" t="s">
        <v>354</v>
      </c>
      <c r="G240" s="3" t="s">
        <v>370</v>
      </c>
      <c r="H240" s="3">
        <v>629.92</v>
      </c>
      <c r="I240" s="5">
        <f t="shared" si="24"/>
        <v>599.9952375282772</v>
      </c>
      <c r="J240" s="5">
        <f t="shared" si="25"/>
        <v>689.8445243481368</v>
      </c>
    </row>
    <row r="241" spans="1:10" ht="42.75" outlineLevel="2">
      <c r="A241" s="3" t="s">
        <v>112</v>
      </c>
      <c r="B241" s="3" t="s">
        <v>41</v>
      </c>
      <c r="C241" s="3" t="s">
        <v>222</v>
      </c>
      <c r="D241" s="3" t="s">
        <v>42</v>
      </c>
      <c r="E241" s="3" t="s">
        <v>366</v>
      </c>
      <c r="F241" s="3" t="s">
        <v>358</v>
      </c>
      <c r="G241" s="3" t="s">
        <v>370</v>
      </c>
      <c r="H241" s="3">
        <v>125.98</v>
      </c>
      <c r="I241" s="5">
        <f t="shared" si="24"/>
        <v>119.99523752827719</v>
      </c>
      <c r="J241" s="5">
        <f t="shared" si="25"/>
        <v>137.9645243481367</v>
      </c>
    </row>
    <row r="242" spans="1:10" ht="42.75" outlineLevel="2">
      <c r="A242" s="3" t="s">
        <v>112</v>
      </c>
      <c r="B242" s="3" t="s">
        <v>41</v>
      </c>
      <c r="C242" s="3" t="s">
        <v>222</v>
      </c>
      <c r="D242" s="3" t="s">
        <v>42</v>
      </c>
      <c r="E242" s="3" t="s">
        <v>43</v>
      </c>
      <c r="F242" s="3" t="s">
        <v>358</v>
      </c>
      <c r="G242" s="3" t="s">
        <v>370</v>
      </c>
      <c r="H242" s="3">
        <v>15409.02</v>
      </c>
      <c r="I242" s="5">
        <f t="shared" si="24"/>
        <v>14677.004405286345</v>
      </c>
      <c r="J242" s="5">
        <f t="shared" si="25"/>
        <v>16874.885814977977</v>
      </c>
    </row>
    <row r="243" spans="1:10" ht="42.75" outlineLevel="2">
      <c r="A243" s="3" t="s">
        <v>112</v>
      </c>
      <c r="B243" s="3" t="s">
        <v>41</v>
      </c>
      <c r="C243" s="3" t="s">
        <v>222</v>
      </c>
      <c r="D243" s="3" t="s">
        <v>42</v>
      </c>
      <c r="E243" s="3" t="s">
        <v>44</v>
      </c>
      <c r="F243" s="3" t="s">
        <v>358</v>
      </c>
      <c r="G243" s="3" t="s">
        <v>370</v>
      </c>
      <c r="H243" s="3">
        <v>1247.25</v>
      </c>
      <c r="I243" s="5">
        <f t="shared" si="24"/>
        <v>1187.9985712584833</v>
      </c>
      <c r="J243" s="5">
        <f t="shared" si="25"/>
        <v>1365.9013573044413</v>
      </c>
    </row>
    <row r="244" spans="1:10" ht="42.75" outlineLevel="2">
      <c r="A244" s="3" t="s">
        <v>112</v>
      </c>
      <c r="B244" s="3" t="s">
        <v>45</v>
      </c>
      <c r="C244" s="3" t="s">
        <v>333</v>
      </c>
      <c r="D244" s="3" t="s">
        <v>46</v>
      </c>
      <c r="E244" s="3" t="s">
        <v>366</v>
      </c>
      <c r="F244" s="3" t="s">
        <v>354</v>
      </c>
      <c r="G244" s="3" t="s">
        <v>342</v>
      </c>
      <c r="H244" s="3">
        <v>68.24</v>
      </c>
      <c r="I244" s="5">
        <f t="shared" si="24"/>
        <v>64.99821407310394</v>
      </c>
      <c r="J244" s="5">
        <f t="shared" si="25"/>
        <v>74.73169663055126</v>
      </c>
    </row>
    <row r="245" spans="1:10" ht="42.75" outlineLevel="2">
      <c r="A245" s="3" t="s">
        <v>112</v>
      </c>
      <c r="B245" s="3" t="s">
        <v>45</v>
      </c>
      <c r="C245" s="3" t="s">
        <v>333</v>
      </c>
      <c r="D245" s="3" t="s">
        <v>46</v>
      </c>
      <c r="E245" s="3" t="s">
        <v>46</v>
      </c>
      <c r="F245" s="3" t="s">
        <v>354</v>
      </c>
      <c r="G245" s="3" t="s">
        <v>342</v>
      </c>
      <c r="H245" s="3">
        <v>4762.23</v>
      </c>
      <c r="I245" s="5">
        <f t="shared" si="24"/>
        <v>4535.997142516966</v>
      </c>
      <c r="J245" s="5">
        <f t="shared" si="25"/>
        <v>5215.262714608882</v>
      </c>
    </row>
    <row r="246" spans="1:10" ht="42.75" outlineLevel="2">
      <c r="A246" s="3" t="s">
        <v>112</v>
      </c>
      <c r="B246" s="3" t="s">
        <v>47</v>
      </c>
      <c r="C246" s="3" t="s">
        <v>13</v>
      </c>
      <c r="D246" s="3" t="s">
        <v>48</v>
      </c>
      <c r="E246" s="3" t="s">
        <v>366</v>
      </c>
      <c r="F246" s="3" t="s">
        <v>354</v>
      </c>
      <c r="G246" s="3" t="s">
        <v>370</v>
      </c>
      <c r="H246" s="3">
        <v>115.49</v>
      </c>
      <c r="I246" s="5">
        <f t="shared" si="24"/>
        <v>110.00357185379212</v>
      </c>
      <c r="J246" s="5">
        <f t="shared" si="25"/>
        <v>126.4766067388975</v>
      </c>
    </row>
    <row r="247" spans="1:10" ht="42.75" outlineLevel="2">
      <c r="A247" s="3" t="s">
        <v>112</v>
      </c>
      <c r="B247" s="3" t="s">
        <v>47</v>
      </c>
      <c r="C247" s="3" t="s">
        <v>13</v>
      </c>
      <c r="D247" s="3" t="s">
        <v>48</v>
      </c>
      <c r="E247" s="3" t="s">
        <v>48</v>
      </c>
      <c r="F247" s="3" t="s">
        <v>354</v>
      </c>
      <c r="G247" s="3" t="s">
        <v>370</v>
      </c>
      <c r="H247" s="3">
        <v>2262.48</v>
      </c>
      <c r="I247" s="5">
        <f t="shared" si="24"/>
        <v>2154.9994046910347</v>
      </c>
      <c r="J247" s="5">
        <f t="shared" si="25"/>
        <v>2477.710565543517</v>
      </c>
    </row>
    <row r="248" spans="1:10" ht="14.25" outlineLevel="1">
      <c r="A248" s="12" t="s">
        <v>49</v>
      </c>
      <c r="B248" s="13"/>
      <c r="C248" s="13"/>
      <c r="D248" s="13"/>
      <c r="E248" s="13"/>
      <c r="F248" s="13"/>
      <c r="G248" s="13"/>
      <c r="H248" s="13">
        <f>SUBTOTAL(9,H238:H247)</f>
        <v>28839.010000000002</v>
      </c>
      <c r="I248" s="14">
        <f>SUBTOTAL(9,I238:I247)</f>
        <v>27468.993927848554</v>
      </c>
      <c r="J248" s="15">
        <f>SUBTOTAL(9,J238:J247)</f>
        <v>31582.47576854388</v>
      </c>
    </row>
    <row r="249" spans="1:10" ht="57" outlineLevel="2">
      <c r="A249" s="3" t="s">
        <v>50</v>
      </c>
      <c r="B249" s="3" t="s">
        <v>51</v>
      </c>
      <c r="C249" s="3" t="s">
        <v>52</v>
      </c>
      <c r="D249" s="3" t="s">
        <v>53</v>
      </c>
      <c r="E249" s="3" t="s">
        <v>53</v>
      </c>
      <c r="F249" s="3" t="s">
        <v>356</v>
      </c>
      <c r="G249" s="3" t="s">
        <v>466</v>
      </c>
      <c r="H249" s="3">
        <v>20031.61</v>
      </c>
      <c r="I249" s="5">
        <f t="shared" si="24"/>
        <v>19079.99523752828</v>
      </c>
      <c r="J249" s="5">
        <f t="shared" si="25"/>
        <v>21937.22452434814</v>
      </c>
    </row>
    <row r="250" spans="1:10" ht="42.75" outlineLevel="2">
      <c r="A250" s="3" t="s">
        <v>50</v>
      </c>
      <c r="B250" s="3" t="s">
        <v>54</v>
      </c>
      <c r="C250" s="3" t="s">
        <v>70</v>
      </c>
      <c r="D250" s="3" t="s">
        <v>55</v>
      </c>
      <c r="E250" s="3" t="s">
        <v>56</v>
      </c>
      <c r="F250" s="3" t="s">
        <v>356</v>
      </c>
      <c r="G250" s="3" t="s">
        <v>466</v>
      </c>
      <c r="H250" s="3">
        <v>5795.31</v>
      </c>
      <c r="I250" s="5">
        <f t="shared" si="24"/>
        <v>5520.000000000001</v>
      </c>
      <c r="J250" s="5">
        <f t="shared" si="25"/>
        <v>6346.620000000002</v>
      </c>
    </row>
    <row r="251" spans="1:10" ht="14.25" outlineLevel="1">
      <c r="A251" s="12" t="s">
        <v>57</v>
      </c>
      <c r="B251" s="13"/>
      <c r="C251" s="13"/>
      <c r="D251" s="13"/>
      <c r="E251" s="13"/>
      <c r="F251" s="13"/>
      <c r="G251" s="13"/>
      <c r="H251" s="13">
        <f>SUBTOTAL(9,H249:H250)</f>
        <v>25826.920000000002</v>
      </c>
      <c r="I251" s="14">
        <f>SUBTOTAL(9,I249:I250)</f>
        <v>24599.99523752828</v>
      </c>
      <c r="J251" s="15">
        <f>SUBTOTAL(9,J249:J250)</f>
        <v>28283.844524348144</v>
      </c>
    </row>
    <row r="252" spans="1:10" ht="57" outlineLevel="2">
      <c r="A252" s="3" t="s">
        <v>58</v>
      </c>
      <c r="B252" s="3" t="s">
        <v>59</v>
      </c>
      <c r="C252" s="3" t="s">
        <v>17</v>
      </c>
      <c r="D252" s="3" t="s">
        <v>60</v>
      </c>
      <c r="E252" s="3" t="s">
        <v>60</v>
      </c>
      <c r="F252" s="3" t="s">
        <v>362</v>
      </c>
      <c r="G252" s="3" t="s">
        <v>365</v>
      </c>
      <c r="H252" s="3">
        <v>45635.97</v>
      </c>
      <c r="I252" s="5">
        <f t="shared" si="24"/>
        <v>43468.00333373021</v>
      </c>
      <c r="J252" s="5">
        <f t="shared" si="25"/>
        <v>49977.33683295631</v>
      </c>
    </row>
    <row r="253" spans="1:10" ht="14.25" outlineLevel="1">
      <c r="A253" s="16" t="s">
        <v>61</v>
      </c>
      <c r="B253" s="17"/>
      <c r="C253" s="17"/>
      <c r="D253" s="17"/>
      <c r="E253" s="17"/>
      <c r="F253" s="17"/>
      <c r="G253" s="17"/>
      <c r="H253" s="17">
        <f>SUBTOTAL(9,H252:H252)</f>
        <v>45635.97</v>
      </c>
      <c r="I253" s="18">
        <f>SUBTOTAL(9,I252:I252)</f>
        <v>43468.00333373021</v>
      </c>
      <c r="J253" s="19">
        <f>SUBTOTAL(9,J252:J252)</f>
        <v>49977.33683295631</v>
      </c>
    </row>
    <row r="254" spans="1:10" ht="14.25">
      <c r="A254" s="16" t="s">
        <v>62</v>
      </c>
      <c r="B254" s="17"/>
      <c r="C254" s="17"/>
      <c r="D254" s="17"/>
      <c r="E254" s="17"/>
      <c r="F254" s="17"/>
      <c r="G254" s="17"/>
      <c r="H254" s="17">
        <f>SUBTOTAL(9,H11:H252)</f>
        <v>1449850.2599999998</v>
      </c>
      <c r="I254" s="18">
        <f>SUBTOTAL(9,I11:I252)</f>
        <v>1380974.1731158465</v>
      </c>
      <c r="J254" s="19">
        <f>SUBTOTAL(9,J11:J252)</f>
        <v>1610634.555539945</v>
      </c>
    </row>
  </sheetData>
  <sheetProtection/>
  <autoFilter ref="A10:H253"/>
  <mergeCells count="6">
    <mergeCell ref="A6:J6"/>
    <mergeCell ref="A8:J8"/>
    <mergeCell ref="A2:J2"/>
    <mergeCell ref="A3:J3"/>
    <mergeCell ref="A4:J4"/>
    <mergeCell ref="A5:J5"/>
  </mergeCells>
  <printOptions/>
  <pageMargins left="0.5905511811023623" right="0.5905511811023623" top="0.5905511811023623" bottom="0.5905511811023623" header="0.5118110236220472" footer="0.31496062992125984"/>
  <pageSetup horizontalDpi="600" verticalDpi="600" orientation="landscape" paperSize="5" scale="80" r:id="rId1"/>
  <headerFooter alignWithMargins="0">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Fatima Zohra SAADBOUZID</dc:creator>
  <cp:keywords/>
  <dc:description/>
  <cp:lastModifiedBy>Fatima Zohra SAADBOUZID</cp:lastModifiedBy>
  <cp:lastPrinted>2020-01-09T14:43:56Z</cp:lastPrinted>
  <dcterms:created xsi:type="dcterms:W3CDTF">2020-01-06T19:35:23Z</dcterms:created>
  <dcterms:modified xsi:type="dcterms:W3CDTF">2020-12-03T20:42:29Z</dcterms:modified>
  <cp:category/>
  <cp:version/>
  <cp:contentType/>
  <cp:contentStatus/>
</cp:coreProperties>
</file>