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95" windowHeight="6630" activeTab="0"/>
  </bookViews>
  <sheets>
    <sheet name="Sommaire" sheetId="1" r:id="rId1"/>
    <sheet name="Arrondissement (Excel)" sheetId="2" r:id="rId2"/>
  </sheets>
  <definedNames>
    <definedName name="_xlnm._FilterDatabase" localSheetId="1" hidden="1">'Arrondissement (Excel)'!$F$9:$F$263</definedName>
    <definedName name="_xlnm.Print_Titles" localSheetId="1">'Arrondissement (Excel)'!$A:$B,'Arrondissement (Excel)'!$1:$11</definedName>
    <definedName name="_xlnm.Print_Area" localSheetId="1">'Arrondissement (Excel)'!$C$12:$H$264</definedName>
    <definedName name="_xlnm.Print_Area" localSheetId="0">'Sommaire'!$A$1:$D$27</definedName>
  </definedNames>
  <calcPr fullCalcOnLoad="1"/>
</workbook>
</file>

<file path=xl/sharedStrings.xml><?xml version="1.0" encoding="utf-8"?>
<sst xmlns="http://schemas.openxmlformats.org/spreadsheetml/2006/main" count="1332" uniqueCount="554">
  <si>
    <t>GROUPE ABS INC.</t>
  </si>
  <si>
    <t>1253758</t>
  </si>
  <si>
    <t>Réalisation de la caractérisation sols et inventaire des matières préoccupantes des lots 1 876 001 et 1 876 003 - 100e avenue Arrond. RDP-PAT</t>
  </si>
  <si>
    <t>06-FÉVR.-2018</t>
  </si>
  <si>
    <t>1272745</t>
  </si>
  <si>
    <t>Montant
taxes incluses</t>
  </si>
  <si>
    <t>Contrôle qualitatif de travaux de conduites d'égouts sanitaire et pluvial, de conduite d'aqueduc, de chaussée et de trottoirs - Prolongement du boul. Gouin (entre Forsyth et Sherbrooke Est. PRO-ING18-11.</t>
  </si>
  <si>
    <t>Contrôle qualitatif des travaux de conduites d'égouts sanitaire et pluvial, de conduite d'aqueduc, de chaussée et de trottoirs - Prolongement du boul. Gouin (entre Forsyth et Sherbrooke Est. PRO-ING18-11.</t>
  </si>
  <si>
    <t>Frais pour ouverture de dossier, examen de documents, préparation d'un plan de contrôle et estimation budgétaire pour contrôle qualitatif de travaux - Prolongement du boul. Gouin (entre Forsyth et Sherbrooke Est. PRO-ING18-11.</t>
  </si>
  <si>
    <t>1285617</t>
  </si>
  <si>
    <t>Honoraires professionnels pour des fins de laboratoire - Incidence du projet de la piscine et du chalet Hans-Selye.</t>
  </si>
  <si>
    <t>29-MAI  -2018</t>
  </si>
  <si>
    <t>G.T. SERVICE DE CONTENEURS INC.</t>
  </si>
  <si>
    <t>1239862</t>
  </si>
  <si>
    <t>10-AOÛT -2018</t>
  </si>
  <si>
    <t>Location de 5 conteneurs pour entreposage à l'aréna René-Masson</t>
  </si>
  <si>
    <t>Prolongation-  Location de 5 conteneurs pour entreposage à l'aréna René-Masson mois de septembre 2018</t>
  </si>
  <si>
    <t>28-FÉVR.-2018</t>
  </si>
  <si>
    <t>Transport retour</t>
  </si>
  <si>
    <t>Prolongation- octobre</t>
  </si>
  <si>
    <t>Location de 5 conteneurs pour entreposage à l'aréna René-Masson du 01 janvier 2018 au 31 août 2018. soumission #Q10024099)</t>
  </si>
  <si>
    <t>13-JUIN -2018</t>
  </si>
  <si>
    <t>(autres que ceux présentés au conseil d'arrondissement)</t>
  </si>
  <si>
    <t>LISTE DES CONTRATS OU ACHATS COMPORTANT UNE DÉPENSE DE PLUS DE 2 000 $OCTROYÉS À UN MÊME COCONTRACTANT</t>
  </si>
  <si>
    <t>Total CONSTRUCTION VIATEK INC.</t>
  </si>
  <si>
    <t>Direction</t>
  </si>
  <si>
    <t>Direction d'arrondissement</t>
  </si>
  <si>
    <t>Total</t>
  </si>
  <si>
    <t>Total COUTURE INDUSTRIELLE SENC</t>
  </si>
  <si>
    <t>Total CROISIERES NAVARK INC.</t>
  </si>
  <si>
    <t>Total DANY TREMBLAY SOUDURE INC.</t>
  </si>
  <si>
    <t>Total DARVIDA CONSEIL INC.</t>
  </si>
  <si>
    <t>Total ECO DE LA POINTE-AUX-PRAIRIES</t>
  </si>
  <si>
    <t>Total EQUIPE R.D.P.</t>
  </si>
  <si>
    <t>Total GROUPE ABS INC.</t>
  </si>
  <si>
    <t>Total G.T. SERVICE DE CONTENEURS INC.</t>
  </si>
  <si>
    <t>Total LEICA GEOSYSTEMES LTEE</t>
  </si>
  <si>
    <t>Total LES CONSTRUCTIONS ARGOZY INC.</t>
  </si>
  <si>
    <t>Total LES CONSULTANTS S.M. INC.</t>
  </si>
  <si>
    <t>Total LOCATION GUAY</t>
  </si>
  <si>
    <t>Total MACHINE DESIGN APPLIQUE</t>
  </si>
  <si>
    <t>Total MARC MORIN ELECTRIQUE INC.</t>
  </si>
  <si>
    <t>Total MEDIAS TRANSCONTINENTAL S.E.N.C</t>
  </si>
  <si>
    <t>Total METRO MEDIA</t>
  </si>
  <si>
    <t>Total MULTI-SURFACES - F. GIGUERE INC</t>
  </si>
  <si>
    <t>Total SIGNALISATION 10-10</t>
  </si>
  <si>
    <t>Total SIGNEL SERVICES INC</t>
  </si>
  <si>
    <t>Total SNC-LAVALIN GEM QUEBEC INC.</t>
  </si>
  <si>
    <t>Total SNC-LAVALIN INC</t>
  </si>
  <si>
    <t>Total SOCIETE DE DEV. COMMUNAUTAIRE DE MTL (SODECM)</t>
  </si>
  <si>
    <t>Total SOCIETE RESSOURCES-LOISIRS DE POINTE-AUX-TREMBLES</t>
  </si>
  <si>
    <t>Total SOLMATECH INC.</t>
  </si>
  <si>
    <t>Total Y'A QUELQU'UN L'AUT'BORD DU MUR INC.</t>
  </si>
  <si>
    <t>Total LES  ENTREPRISES DANIEL ROBERT INC</t>
  </si>
  <si>
    <t>LORSQUE L'ENSEMBLE DE CES CONTRATS OU ACHATS COMPORTE UNE DÉPENSE QUI DÉPASSE  25 000 $</t>
  </si>
  <si>
    <t>Du 1er janvier 2018 au 31 décembre 2018</t>
  </si>
  <si>
    <t>Source: SIMON</t>
  </si>
  <si>
    <t>ARRONDISSEMENT RIVIÈRE-DES-PRAIRIES-POINTE-AUX-TREMBLES</t>
  </si>
  <si>
    <t>Total 9144-0669 QUEBEC INC.</t>
  </si>
  <si>
    <t>Total ADDENERGIE TECHNOLOGIES INC.</t>
  </si>
  <si>
    <t>Total ANIMATION RICHARD LACROIX</t>
  </si>
  <si>
    <t>Total AV-TECH INC.</t>
  </si>
  <si>
    <t>Total AXIA SERVICES</t>
  </si>
  <si>
    <t>Total CHAMBRE DE COMMERCE DE L'EST DE MONTREAL</t>
  </si>
  <si>
    <t>Total COMPASS MINERALS CANADA CORP.</t>
  </si>
  <si>
    <t>Total CONSTRUCTION ENCORE LTEE</t>
  </si>
  <si>
    <t>Total CONSTRUCTION BATIMENTS QUEBEC (BQ) INC.</t>
  </si>
  <si>
    <t>Y'A QUELQU'UN L'AUT'BORD DU MUR INC.</t>
  </si>
  <si>
    <t>1284727</t>
  </si>
  <si>
    <t>Contrat de gré à gré pour la réalisation de diverses activités de sensibilisation en matière de graffitis auprès des groupes et des événements ciblés.</t>
  </si>
  <si>
    <t>LEICA GEOSYSTEMES LTEE</t>
  </si>
  <si>
    <t>1308727</t>
  </si>
  <si>
    <t>13-NOV. -2018</t>
  </si>
  <si>
    <t>MULTI-SURFACES - F. GIGUERE INC</t>
  </si>
  <si>
    <t>1267311</t>
  </si>
  <si>
    <t>Entretien de l'avant-champs - terrain #1 au Parc Clémentine de la Rousselière / tel que soumission du 11 avril 2018</t>
  </si>
  <si>
    <t>Entretien de l'avant-champ du terrain #1 au Parc Clémentine de la Rousselière</t>
  </si>
  <si>
    <t>1283914</t>
  </si>
  <si>
    <t>Travaux à effectuer à la boîte des frappeurs et au monticule du terrain de baseball du Parc Clémentine-de-la-Rousselière / tel que la soumission du 26 juin 2018</t>
  </si>
  <si>
    <t>Travaux à effectuer à la boîte des frappeurs - Opérations, machimerie, matériel et main d'oeuvre</t>
  </si>
  <si>
    <t>Travaux à effectuer au monticule - Opérations, machimerie, matériel et main d'oeuvre</t>
  </si>
  <si>
    <t>Réparation de clôtures aux terrains de soccer et de basketball au parc de la Polyvalente Pointe-aux-Trembles.</t>
  </si>
  <si>
    <t>1292247</t>
  </si>
  <si>
    <t>Réparation de la clôture au Parc André Caillou / tel que soumission du 11 août 2018</t>
  </si>
  <si>
    <t>1292254</t>
  </si>
  <si>
    <t>Réparation de la clôture du terrain de soccer au Parc Pasquale Gattuso / tel que soumission du 11 août 2018</t>
  </si>
  <si>
    <t>1296260</t>
  </si>
  <si>
    <t>Réparation et fabrication de 2 rampes de fardier pour transport événements / tel que soumission par courriel du 7 septembre 2018</t>
  </si>
  <si>
    <t>DARVIDA CONSEIL INC.</t>
  </si>
  <si>
    <t>1264826</t>
  </si>
  <si>
    <t>28-MARS -2018</t>
  </si>
  <si>
    <t>Soutien à une démarche de suivi et de poursuite du plan d'action en saine habitude de vie</t>
  </si>
  <si>
    <t>04-JUIN -2018</t>
  </si>
  <si>
    <t>SIGNALISATION 10-10</t>
  </si>
  <si>
    <t>1254777</t>
  </si>
  <si>
    <t>Balises coniques / tel que soumission V-0729-2018</t>
  </si>
  <si>
    <t>Stabilisateur rond 30lbs moulé (pas de pneus)</t>
  </si>
  <si>
    <t>Balises coniques 48'' orange D avec bande réfléchissante</t>
  </si>
  <si>
    <t>1280845</t>
  </si>
  <si>
    <t>Fermeture de rues pour tous à vélo le 16 juin 2018</t>
  </si>
  <si>
    <t>FERMETURE DE RUES POUR TOUS A VÉLO LE 16 JUIN 2018 (soumission # V-0761-2018</t>
  </si>
  <si>
    <t>1280850</t>
  </si>
  <si>
    <t>Fermeture de rue pour tous au spectacle le 16 juin 2018</t>
  </si>
  <si>
    <t>FERMETURE DE RUES POUR TOUS A U SPECTACLE LE 16 JUIN 2018</t>
  </si>
  <si>
    <t>1280858</t>
  </si>
  <si>
    <t>Fermeture de rues tous à vélo- MTQ</t>
  </si>
  <si>
    <t>FERMETURE DE RUES - TOUS À VELO- MTQ - LE 16 JUIN 2018</t>
  </si>
  <si>
    <t>1280869</t>
  </si>
  <si>
    <t>Bloc signalisation des sites - Tous au spectacle le 16 juin 2018</t>
  </si>
  <si>
    <t>BLOCS SÉCURISATION DES SITES - TOUS AU SPECTACLE LE 16 JUIN 2018</t>
  </si>
  <si>
    <t>1294441</t>
  </si>
  <si>
    <t>Service de modification des avis et leur installation / Installation de panneaux défense de stationner et location de la signalisation.</t>
  </si>
  <si>
    <t>Service d'installation des panneaux défense de stationner, remorquage, location et ramasser selon la soumission V-0835-2018 - Facture FM1010-0882</t>
  </si>
  <si>
    <t>Service d'installation des panneaux défense de stationner.  location des T-Mills fermeture et ouverture et ramasser selon la soumission V-0836-2018 - Facture FM1010-0883</t>
  </si>
  <si>
    <t>SIGNEL SERVICES INC</t>
  </si>
  <si>
    <t>1263419</t>
  </si>
  <si>
    <t>22-MARS -2018</t>
  </si>
  <si>
    <t>Custom enseignes alu / tel que soumission 12255</t>
  </si>
  <si>
    <t>Custom enseignes alu H36 600 x 600 diamant orange - t-50-1 trous selon gabarit fourni</t>
  </si>
  <si>
    <t>Custom enseignes alu H36 600 x 600 diamant orange - t-80-1 trous selon gabarit fourni</t>
  </si>
  <si>
    <t>1312037</t>
  </si>
  <si>
    <t>Remorque signalisation solaire ''Low Profile'' - panneau flèche 4' x 8' - main boule 2'' / tel que soumission 18417</t>
  </si>
  <si>
    <t>1312058</t>
  </si>
  <si>
    <t>Ensemble de feux de chantier FEUXFLEX PRO avec deux feux et un contrôleur à écran tactile / tel que soumission 18182</t>
  </si>
  <si>
    <t>SNC-LAVALIN GEM QUEBEC INC.</t>
  </si>
  <si>
    <t>1266074</t>
  </si>
  <si>
    <t>Contrôle qualitatif des travaux de réfections mineures de trottoirs, bordures et construction de dalles pour mobilier urbain dans l'arr. RDP-PAT. PRO-ING18-02.</t>
  </si>
  <si>
    <t>Ouverture de dossier pour le contrôle qualitatif des travaux de réfections mineures de trottoirs, bordures et construction de dalles pour mobilier urbain dans l'arr. RDP-PAT. PRO-ING18-02.</t>
  </si>
  <si>
    <t>1278157</t>
  </si>
  <si>
    <t>Contrôle qualitatif des matériaux dans le cadre du projet de réfection du stationnement écologique de l'aréna Rodrigue-Gilbert.</t>
  </si>
  <si>
    <t>SNC-LAVALIN INC</t>
  </si>
  <si>
    <t>1210191</t>
  </si>
  <si>
    <t>02-FÉVR.-2018</t>
  </si>
  <si>
    <t>Surveillance des travaux d'infrastructures municipales (aqueduc, pluvial, trottoirs, bordures, chaussée, piste cyclable et éclairage) dans le cadre du projet de développement résidentiel l'Estuaire dans l'arr. RDP-PAT. PRO-HON16-24.</t>
  </si>
  <si>
    <t>Dépense additionnelle. Surv. des travaux d'infra. municipales (aqueduc, pluvial, trottoirs, bordures, chaussée, piste cyclable et éclairage) dans le cadre du projet de dévelop. résidentiel l'Estuaire dans l'arr. RDP-PAT. PRO-HON16-24.</t>
  </si>
  <si>
    <t>1276504</t>
  </si>
  <si>
    <t>Surveillance des travaux d'égouts, d'aqueduc, de chaussées, de trottoirs et d'éclairage - Projet du prolongement du boulevard Gouin, entre les rues Forsyth et Sherbrooke E - arr. RDP-PAT. PRO-ING18-10.</t>
  </si>
  <si>
    <t>1290694</t>
  </si>
  <si>
    <t>03-AOÛT -2018</t>
  </si>
  <si>
    <t>Surveillance à résidence des travaux de pavage, trottoirs et éclairage du projet de prolongement de la rue Fernand Gauthier, dans le cadre du projet de développement résidentiel Le Modéna. PRO-ING18-14.</t>
  </si>
  <si>
    <t>Surveillance à résidence des travaux de pavage, trottoirs et éclairage du projet de prolongement de la rue Fernand Gauthier, dans le cadre du projet de développement résidentiel Le Modéna. PRO-ING18-14 - BORDURES ET TROTTOIRS.</t>
  </si>
  <si>
    <t>Surveillance à résidence des travaux de pavage, trottoirs et éclairage du projet de prolongement de la rue Fernand Gauthier, dans le cadre du projet de développement résidentiel Le Modéna. PRO-ING18-14 - ÉCLAIRAGE.</t>
  </si>
  <si>
    <t>Surveillance à résidence des travaux de pavage, trottoirs et éclairage du projet de prolongement de la rue Fernand Gauthier, dans le cadre du projet de développement résidentiel Le Modéna. PRO-ING18-14 - PAVAGE.</t>
  </si>
  <si>
    <t>SOCIETE DE DEV. COMMUNAUTAIRE DE MTL (SODECM)</t>
  </si>
  <si>
    <t>1274245</t>
  </si>
  <si>
    <t>Accompagnement de la mise en ¿uvre d'une démarche participative dans les parcs de l'arr. RDP-PAT.</t>
  </si>
  <si>
    <t>Heures supplémentaires (facture n° 1353). Accompagnement de la mise en ¿uvre d'une démarche participative dans les parcs de l'arr. RDP-PAT.</t>
  </si>
  <si>
    <t>16-MAI  -2018</t>
  </si>
  <si>
    <t>Honoraires pour le démarrage et le développement d'une démarche participative pour les parcs de l'arrondissement RDP-PAT.</t>
  </si>
  <si>
    <t>1301140</t>
  </si>
  <si>
    <t>SOCIETE RESSOURCES-LOISIRS DE POINTE-AUX-TREMBLES</t>
  </si>
  <si>
    <t>1247533</t>
  </si>
  <si>
    <t>Bon de commande ouvert pour frais de réception et d'accueil - 2018.</t>
  </si>
  <si>
    <t>1276229</t>
  </si>
  <si>
    <t>Convention de services professionnels pour fournir le personnel et le matériel pour animation de yoga place du village</t>
  </si>
  <si>
    <t>Convention de services  professionnels pour fournir le personnel et le materiel</t>
  </si>
  <si>
    <t>1287207</t>
  </si>
  <si>
    <t>Repas pour soirée reconnaissance 2018</t>
  </si>
  <si>
    <t>Repas trois services et cocktail- vendredi 12 octobre 2018</t>
  </si>
  <si>
    <t>1289295</t>
  </si>
  <si>
    <t>Convention de services professionnels pour fournir le personnel et le matériel requis pour l'animation d'activités sportives et de loisirs dans 6 parcs de PAT</t>
  </si>
  <si>
    <t>1307899</t>
  </si>
  <si>
    <t>CA18 3011 0364- 1184731002-Contribution financière non récurrente dans le cadre de la politique en saine habitudes de vie pour défrayer une partie du tapis de gymnastique rythmique</t>
  </si>
  <si>
    <t>SOLMATECH INC.</t>
  </si>
  <si>
    <t>1204225</t>
  </si>
  <si>
    <t>Services professionnels en contrôle des matériaux pour le projet du belvédère sur le site de la Maison du citoyen. PRO-DGP-17-05. Arr. RDP-PAT. BTL16-155111-008.</t>
  </si>
  <si>
    <t>1265312</t>
  </si>
  <si>
    <t>Ouverture de dosser, examen des documents contractuels et préparation d'un plan de contrôle et d'une estimation budgétaire pour le contrôle des matériaux du projet d'aménagement du parc Faubourg Pointe-aux-Prairies.</t>
  </si>
  <si>
    <t>Ouverture de dosser, examen des documents contractuels et préparation d'un plan de contrôle et d'une estimation budgétaire pour le contrôle des matériaux du projet d'aménagement du parc Faubourg Pointe-aux-Prairies. RP-PARC18-02.</t>
  </si>
  <si>
    <t>1266042</t>
  </si>
  <si>
    <t>Ouverture de dossier et préparation d'un plan de contrôle et d'une estimation budgétaire pour le contr. qual. des trav. de gainage de conduite pluv. et travaux de surface (chaussée, pavage et trottoirs) - dév. rés. Pointe EST. PRO-ING18-01.</t>
  </si>
  <si>
    <t>Ouverture de dossier pour le contrôle qualitatif des travaux de gainage de conduite pluvial et travaux de surface (chaussée, pavage et trottoirs) - Dév. rés. POINTE EST. PRO-ING18-01.</t>
  </si>
  <si>
    <t>Contrôle qualitatif des travaux de gainage de conduite pluviale et travaux de surface dont chaussée, pavage et trottoirs dans le cadre du projet de développement résidentiel POINTE EST. PRO-ING18-01.</t>
  </si>
  <si>
    <t>1266628</t>
  </si>
  <si>
    <t>10-AVR. -2018</t>
  </si>
  <si>
    <t>Ouverture de dosser, examen des documents contractuels et préparation d'un plan de contrôle et d'une estimation budgétaire pour le contrôle des matériaux du projet de réaménagement des terrains de tennis au parc Daniel-Johnson. RP-PARC18-03</t>
  </si>
  <si>
    <t>1290490</t>
  </si>
  <si>
    <t>Frais pour ouverture de dossier pour contrôle qualitatif sur le prolongement de la rue Fernand Gauthier - Projet Le Modéna. PRO-ING18-15.</t>
  </si>
  <si>
    <t>10-SEPT.-2018</t>
  </si>
  <si>
    <t>Contrôle qualitatif des travaux de surface du prolongement de la rue Fernand Gauthier dans le cadre du projet résidentil Le Modéna. PRO-ING-18-15.</t>
  </si>
  <si>
    <t>06-SEPT.-2018</t>
  </si>
  <si>
    <t>13-AOÛT -2018</t>
  </si>
  <si>
    <t>Nom du fournisseur</t>
  </si>
  <si>
    <t># Bon de commande</t>
  </si>
  <si>
    <t xml:space="preserve">Date d'approbation </t>
  </si>
  <si>
    <t>Description bon de commande</t>
  </si>
  <si>
    <t>Description ligne bon de commande</t>
  </si>
  <si>
    <t xml:space="preserve">Direction </t>
  </si>
  <si>
    <t>Montant Engagement</t>
  </si>
  <si>
    <t>Montant taxes incluses</t>
  </si>
  <si>
    <t>05-MARS -2018</t>
  </si>
  <si>
    <t>Culture, sports, loisirs et développement social</t>
  </si>
  <si>
    <t>Services administratifs et greffe</t>
  </si>
  <si>
    <t>9144-0669 QUEBEC INC.</t>
  </si>
  <si>
    <t>1288546</t>
  </si>
  <si>
    <t>23-JUIL.-2018</t>
  </si>
  <si>
    <t>Acquisition de 4 autorécureuses à plancher.</t>
  </si>
  <si>
    <t>Travaux publics</t>
  </si>
  <si>
    <t>Développement du territoire et études techniques</t>
  </si>
  <si>
    <t>18-MAI  -2018</t>
  </si>
  <si>
    <t>18-JUIL.-2018</t>
  </si>
  <si>
    <t>ADDENERGIE TECHNOLOGIES INC.</t>
  </si>
  <si>
    <t>1246830</t>
  </si>
  <si>
    <t>05-JANV.-2018</t>
  </si>
  <si>
    <t>ARROND - Installation d'une borne de recharge double pour véhicules électriques dans le stationnement de l'aréna René-Masson - Incidence 15136</t>
  </si>
  <si>
    <t>Acquisition d'une station totale robotisée. Soumission 20181023-1JSC Montreal RDP - TS16P.</t>
  </si>
  <si>
    <t>LES CONSTRUCTIONS ARGOZY INC.</t>
  </si>
  <si>
    <t>1261227</t>
  </si>
  <si>
    <t>Services pour la réparation du quai au parc du Fort-de-Pointe-aux-Trembles. RP-PARC18-22.</t>
  </si>
  <si>
    <t>Ligne supplémentaire - Contingences - RP-PARC18-22 - réparation du quai au parc du Fort-de-Pointe-aux-Trembles.</t>
  </si>
  <si>
    <t>09-MARS -2018</t>
  </si>
  <si>
    <t>Contingences - RP-PARC18-22 - réparation du quai au parc du Fort-de-Pointe-aux-Trembles.</t>
  </si>
  <si>
    <t>1268732</t>
  </si>
  <si>
    <t>Fourniture de services d'installation de quais au printemps 2018 (arr. RDP-PAT). RP-PARC18-21.</t>
  </si>
  <si>
    <t>1295115</t>
  </si>
  <si>
    <t>04-SEPT.-2018</t>
  </si>
  <si>
    <t>RP-PARC18-36 - Fourniture de service d'installation d'une passerelle et de quai</t>
  </si>
  <si>
    <t>Fourniture de service d'installation d'une passerelle et de quai, où plus précisement la passerelle et les quais du parc Marcel Léger sont déplacés et installé au parc Fort-de-Pointe-aux-Trembles</t>
  </si>
  <si>
    <t>1301890</t>
  </si>
  <si>
    <t>10-OCT. -2018</t>
  </si>
  <si>
    <t>Enlèvement des équipements à l'automne 2018. RP-PARC18-37.</t>
  </si>
  <si>
    <t>Enlèvement des équipements à l'automne 2018. RP-PARC18-37. Parc Marcel-Léger.</t>
  </si>
  <si>
    <t>Enlèvement des équipements à l'automne 2018. RP-PARC18-37. Rampe de mise à l'eau de la 36e Avenue.</t>
  </si>
  <si>
    <t>Réparation du quai côté ouest. RP-PARC18-37.</t>
  </si>
  <si>
    <t>Enlèvement des équipements à l'automne 2018. RP-PARC18-37. Parc du Fort-de-Pointe-aux-Trembles.</t>
  </si>
  <si>
    <t>LES CONSULTANTS S.M. INC.</t>
  </si>
  <si>
    <t>1249871</t>
  </si>
  <si>
    <t>Honoraires professionnels pour la surveillance des travaux d'infrastructures municipales dans le cadre du projet de développement résidentiel Pointe Est (64e Avenue). PRO-ING17-22. Mandat 17-15664-3-010.</t>
  </si>
  <si>
    <t>LES  ENTREPRISES DANIEL ROBERT INC</t>
  </si>
  <si>
    <t>1295684</t>
  </si>
  <si>
    <t>Relocalisation de 3 bacs de plantation en béton. RP-PARC18-33. Facture n° 13863.</t>
  </si>
  <si>
    <t>06-NOV. -2018</t>
  </si>
  <si>
    <t>25-MAI  -2018</t>
  </si>
  <si>
    <t>LES SURFACES SECURITAIRES CARPELL INC.</t>
  </si>
  <si>
    <t>1262369</t>
  </si>
  <si>
    <t>16-JUIL.-2018</t>
  </si>
  <si>
    <t>RP-PARC18-25 - Contrat pour l'entretien biannuel de la surface synthétique des terrains de tennis au parc de la Polyvalente de Pointe-aux-Trembles / contrat d'une durée de 3 ans se terminant en 2020</t>
  </si>
  <si>
    <t>Entretien du terrain synthetique situé à la polyvalente Pointe-aux-Trembles 15200, rue Sherbrooke Est</t>
  </si>
  <si>
    <t>16-MARS -2018</t>
  </si>
  <si>
    <t>RP-PARC18-25 - Entretien biannuel de la surface synthétique des terrains de tennis au Parc de la Polyvalente de Pointe-aux-Trembles / portion 2018</t>
  </si>
  <si>
    <t>06-AVR. -2018</t>
  </si>
  <si>
    <t>LOCATION GUAY</t>
  </si>
  <si>
    <t>1264337</t>
  </si>
  <si>
    <t>Contrat d'environ 7 mois pour la location horaire d'une rétrocaveuse avec opérateur et accessoires selon le devis pour l'arrondissement RDP-PAT. Total de 210h garanties. Appel d'offres n° 18-16784.</t>
  </si>
  <si>
    <t>1295498</t>
  </si>
  <si>
    <t>Appel d'offre 18-HP002 - Contrat pour la location d'une excavatrice avec opérateur pour la plantation d'arbres et l'entretien des parcs pour l'arrondissement RDP/PAT</t>
  </si>
  <si>
    <t>02-NOV. -2018</t>
  </si>
  <si>
    <t>Ligne supplémentaire - Appel d'offre 18-HP002 - Contrat pour la location d'une excavatrice avec opérateur pour la plantation d'arbres et l'entretien des parcs pour l'arrondissement RDP/PAT</t>
  </si>
  <si>
    <t>28-NOV. -2018</t>
  </si>
  <si>
    <t>Ligne supplémentaire - Contrat pour la location d'une excavatrice avec opérateur pour la plantation d'arbres et l'entretien des parcs pour l'arrondissement RDP/PAT</t>
  </si>
  <si>
    <t>MACHINE DESIGN APPLIQUE</t>
  </si>
  <si>
    <t>1278241</t>
  </si>
  <si>
    <t>Tentes et mobiliers pour tous au spectacle</t>
  </si>
  <si>
    <t>Location 1 tente kermesse (coin lecture #2)</t>
  </si>
  <si>
    <t>6 tissus transat sérigraphié</t>
  </si>
  <si>
    <t>Location tables -T TT-2 piqué</t>
  </si>
  <si>
    <t>12 transats</t>
  </si>
  <si>
    <t>Location bancs publics (avec dossier)</t>
  </si>
  <si>
    <t>Location tables -T TT-1 vissé</t>
  </si>
  <si>
    <t>Location 2 tentes kermesse (arche d'entrée)</t>
  </si>
  <si>
    <t>Location 3 hamacs à 159$ch</t>
  </si>
  <si>
    <t>3 tissus imprimés pour estrade</t>
  </si>
  <si>
    <t>Location tables potluck</t>
  </si>
  <si>
    <t>Location 3 estrades</t>
  </si>
  <si>
    <t>Location 1 tente kermesse (coin lecture #1)</t>
  </si>
  <si>
    <t>Location tables -T TT-1 piqué</t>
  </si>
  <si>
    <t>Location pastilles gazonnées et ensembles d'assises</t>
  </si>
  <si>
    <t>Location canapés -K</t>
  </si>
  <si>
    <t>Location 1 comptoir- B</t>
  </si>
  <si>
    <t>Frais de livraison / montage / démontage</t>
  </si>
  <si>
    <t>Personnalisation par découpe vinyle (13' x 18.95$)</t>
  </si>
  <si>
    <t>1282535</t>
  </si>
  <si>
    <t>20-JUIN -2018</t>
  </si>
  <si>
    <t>Convention de services professionnels pour élaborer un concept permettant d'amenager trois stations du projet l'Île aux poètes</t>
  </si>
  <si>
    <t>1291818</t>
  </si>
  <si>
    <t>Convention de services professionnels pour fabriquer, aménager et installer les trois stations du projet l'Île aux poètes en créant un mobilier pour chaque lieu</t>
  </si>
  <si>
    <t>1316417</t>
  </si>
  <si>
    <t>Convention de services professionnels pour concevoir et produire 3 cabanes de Noël</t>
  </si>
  <si>
    <t>MARC MORIN ELECTRIQUE INC.</t>
  </si>
  <si>
    <t>1317260</t>
  </si>
  <si>
    <t>20-DÉC. -2018</t>
  </si>
  <si>
    <t>Location éclairage pour le centre aquatique</t>
  </si>
  <si>
    <t>Désinstallation, transport et récupération</t>
  </si>
  <si>
    <t>Location spot 1000w sur pied</t>
  </si>
  <si>
    <t>Electricien compagnon</t>
  </si>
  <si>
    <t>Faire le relevé d'éclairage</t>
  </si>
  <si>
    <t>Location extension</t>
  </si>
  <si>
    <t>MEDIAS TRANSCONTINENTAL S.E.N.C</t>
  </si>
  <si>
    <t>1246951</t>
  </si>
  <si>
    <t>Chroniques d'arrondissement - Année 2018.</t>
  </si>
  <si>
    <t>1248375</t>
  </si>
  <si>
    <t>Bon de commande ouvert pour l'année 2018 - Divers avis publics.</t>
  </si>
  <si>
    <t>1255696</t>
  </si>
  <si>
    <t>Bon de commande ouvert pour l'année 2018 - système électronique d'appel d'offres du gouvernement du Québec.</t>
  </si>
  <si>
    <t>METRO MEDIA</t>
  </si>
  <si>
    <t>1276905</t>
  </si>
  <si>
    <t>Bon de commande ouvert pour l'année 2018 - Divers avis publics - GREFFE.</t>
  </si>
  <si>
    <t>Ligne supplémentaire pour fin d'année 2018. Bon de commande ouvert pour l'année 2018 - Divers avis publics - GREFFE.</t>
  </si>
  <si>
    <t>Ligne supplémentaire pour novembre et décembre 2018. Bon de commande ouvert pour l'année 2018 - Divers avis publics - GREFFE.</t>
  </si>
  <si>
    <t>1277505</t>
  </si>
  <si>
    <t>06-JUIL.-2018</t>
  </si>
  <si>
    <t>Bon de commande ouvert pour la période de mai à décembre 2018 - PUBLICITÉ PONCTUELLE.</t>
  </si>
  <si>
    <t>Ligne supplémentaire - Bon de commande ouvert pour la période de juin à décembre 2018 - PUBLICITÉ PONCTUELLE.</t>
  </si>
  <si>
    <t>1277720</t>
  </si>
  <si>
    <t>Bon de commande ouvert pour la période de mai à décembre 2018 - CHRONIQUES D'ARRONDISSEMENT.</t>
  </si>
  <si>
    <t>1288073</t>
  </si>
  <si>
    <t>Bon de commande ouvert pour la période de juillet à décembre 2018 - PUBLICITÉ PONCTUELLE.</t>
  </si>
  <si>
    <t>Ligne supplémentaire pour fin d'année 2018. PUBLICITÉ PONCTUELLE.</t>
  </si>
  <si>
    <t>1295476</t>
  </si>
  <si>
    <t>Publicité Journée Découvertes. Facture n° AV073024.</t>
  </si>
  <si>
    <t>1296819</t>
  </si>
  <si>
    <t>Publicité Journée Découvertes. Facture n° AV073054.</t>
  </si>
  <si>
    <t>1317461</t>
  </si>
  <si>
    <t>Publicité - V¿ux des fêtes des Élus. Facture n° AV073540.</t>
  </si>
  <si>
    <t>Direction - Rivière-des-Prairies - Pointe-aux-Trembles</t>
  </si>
  <si>
    <t>03-DÉC. -2018</t>
  </si>
  <si>
    <t>Frais de transport</t>
  </si>
  <si>
    <t>ANIMATION RICHARD LACROIX</t>
  </si>
  <si>
    <t>1281803</t>
  </si>
  <si>
    <t>18-JUIN -2018</t>
  </si>
  <si>
    <t>Convention de services professionnels pour animation les pigeons, chick's et vénitienne le 16 juin 2018 à tous au spectacle</t>
  </si>
  <si>
    <t>1281812</t>
  </si>
  <si>
    <t>Convention de services professionnels pour animation La Pinacothèque le 16 juin pour tous au spectacle</t>
  </si>
  <si>
    <t>1286486</t>
  </si>
  <si>
    <t>12-JUIL.-2018</t>
  </si>
  <si>
    <t>Convention de services professionnels pour animation type flashmob le 7 juillet 2018 pour les festicultures</t>
  </si>
  <si>
    <t>1298309</t>
  </si>
  <si>
    <t>20-SEPT.-2018</t>
  </si>
  <si>
    <t>Convention de services professionnels pour animation culturelle sur la place du village de PAT du 30 juin au 15 sept. 2018</t>
  </si>
  <si>
    <t>Convention de services professionnels pour animation culturelle sur la place du village de PAT par le biais de prestations artistiques et d'amuseurs publics du 30 juin au 15 sept. 2018</t>
  </si>
  <si>
    <t>1305714</t>
  </si>
  <si>
    <t>30-OCT. -2018</t>
  </si>
  <si>
    <t>Convention de services professionnels pour offrir les services de la zombiethèque à la place du village de PAT le 27 oct. 2018</t>
  </si>
  <si>
    <t>28-SEPT.-2018</t>
  </si>
  <si>
    <t>02-OCT. -2018</t>
  </si>
  <si>
    <t>20-NOV. -2018</t>
  </si>
  <si>
    <t>19-SEPT.-2018</t>
  </si>
  <si>
    <t>09-JUIL.-2018</t>
  </si>
  <si>
    <t>03-AVR. -2018</t>
  </si>
  <si>
    <t>01-FÉVR.-2018</t>
  </si>
  <si>
    <t>AV-TECH INC.</t>
  </si>
  <si>
    <t>1267455</t>
  </si>
  <si>
    <t>13-AVR. -2018</t>
  </si>
  <si>
    <t>Réparation guérite du stationnement des employés de la Maison du Citoyen - guérite entrée (au Centre Roussin) + achat d'une barrière de surplus. Soumission n° 18-332-SOU-001.</t>
  </si>
  <si>
    <t>1280739</t>
  </si>
  <si>
    <t>12-JUIN -2018</t>
  </si>
  <si>
    <t>Service de surveillance à la centrale CONNECPARK - rampe de mise à l'eau (PAT). Du 1er juin 2018 au 31 mai 2019.</t>
  </si>
  <si>
    <t>1287611</t>
  </si>
  <si>
    <t>Installation d'abreuvoir dans 5 parcs de l'arr. RDP-PAT.</t>
  </si>
  <si>
    <t>Service pour refaire ciment et réinstaller abreuvoir au parc Don Bosco (Alexis-Carrel). Réf.: AT6661-004-1.</t>
  </si>
  <si>
    <t>Service pour refaire ciment et réinstaller abreuvoir au parc Maria-Goretti. Réf.: AT6661-002-1.</t>
  </si>
  <si>
    <t>Service pour refaire ciment et réinstaller abreuvoir au parc Pierre-Dagenais-dit-Lépine. Réf.: AT6661-006-1.</t>
  </si>
  <si>
    <t>Service pour refaire ciment et réinstaller abreuvoir au parc Samuel-Morse. Réf.: AT6661-005-1.</t>
  </si>
  <si>
    <t>Service pour refaire ciment et installer abreuvoir à la rampe de mise à l'eau PAT. Réf.: AT6661-003-1.</t>
  </si>
  <si>
    <t>AXIA SERVICES</t>
  </si>
  <si>
    <t>1245200</t>
  </si>
  <si>
    <t>18-JANV.-2018</t>
  </si>
  <si>
    <t>BON DE COMMANDE OUVERT 2017-2018 - CONTRAT DE SERVICE POUR OUVERTURE, FERMETURE ET SURVEILLANCE DE CHALETS ET ROULOTTES DANS LES PARCS DE L'ARRONDISSEMENT RDP/PAT / TEL QUE SOUMISSION RP-TP-17-05</t>
  </si>
  <si>
    <t>CONTRAT DE SERVICE POUR OUVERTURE, FERMETURE ET SURVEILLANCE DE CHALETS ET ROULOTTES DANS LES PARCS DE L'ARRONDISEMENT / PORTION 2018</t>
  </si>
  <si>
    <t>1261381</t>
  </si>
  <si>
    <t>14-DÉC. -2018</t>
  </si>
  <si>
    <t>Convention de services du 12 février 2018 au 30 avril 2019 pour effectuer le montage et démontage des tables et chaises au centre récréatif RDP</t>
  </si>
  <si>
    <t>Convention de services Novembre et décembre 2018 pour effectuer le montage et démontage des tables et chaises lors des periodes d'activités tenue par 3 ass. d'âge d'or au centre récréatif RDP</t>
  </si>
  <si>
    <t>12-MARS -2018</t>
  </si>
  <si>
    <t>Convention de services du 12 février 2018 au 31 décembre 2018 pour effectuer le montage et démontage des tables et chaises lors des periodes d'activités tenue par 3 ass. d'âge d'or au centre récréatif RDP</t>
  </si>
  <si>
    <t>1275034</t>
  </si>
  <si>
    <t>Entretien de la roulotte au parc Clémentine de la Rousselière</t>
  </si>
  <si>
    <t>Réalisation des travaux de nettoyage saisonnier de la roulotte au parc Clémentine de la Rousselière de Pointe-aux-Trembles selon soumission du 9 mai 2018 (25 fréquences / 3h par fréquences</t>
  </si>
  <si>
    <t>1283153</t>
  </si>
  <si>
    <t>22-JUIN -2018</t>
  </si>
  <si>
    <t>Dépenses additionnelles pour la surveillance à la bibliothèque RDP</t>
  </si>
  <si>
    <t>Dépenses additionnelles dans le dossier de surveillance à la bibliothèque de RDP. Complémentaire au BC 1137353</t>
  </si>
  <si>
    <t>1293505</t>
  </si>
  <si>
    <t>23-AOÛT -2018</t>
  </si>
  <si>
    <t>Contrat de sécurité pour la Bibliothèque RDP du 27 août au 21 décembre 2018</t>
  </si>
  <si>
    <t>1309552</t>
  </si>
  <si>
    <t>16-NOV. -2018</t>
  </si>
  <si>
    <t>Contrat de service pour ouverture, fermeture et surveillance de chalets et roulottes dans les parcs de l'Arrondissement  RDP/PAT - Contrat 18-HP003</t>
  </si>
  <si>
    <t>Contrat de service pour ouverture, fermeture et surveillance de chalets et roulottes dans les parcs de l'Arrondissement  RDP/PAT - Contrat 18-HP003 / Portion 2018</t>
  </si>
  <si>
    <t>17-JANV.-2018</t>
  </si>
  <si>
    <t>28-JUIN -2018</t>
  </si>
  <si>
    <t>11-DÉC. -2018</t>
  </si>
  <si>
    <t>17-OCT. -2018</t>
  </si>
  <si>
    <t>28-MAI  -2018</t>
  </si>
  <si>
    <t>07-DÉC. -2018</t>
  </si>
  <si>
    <t>01-NOV. -2018</t>
  </si>
  <si>
    <t>05-JUIN -2018</t>
  </si>
  <si>
    <t>12-AVR. -2018</t>
  </si>
  <si>
    <t>CHAMBRE DE COMMERCE DE L'EST DE MONTREAL</t>
  </si>
  <si>
    <t>1270756</t>
  </si>
  <si>
    <t>01-MAI  -2018</t>
  </si>
  <si>
    <t>Achat de 13 billets pour le Gala ESTIM 2018 ayant lieu le 3 mai 2018. Facture n° 14612.</t>
  </si>
  <si>
    <t>17-DÉC. -2018</t>
  </si>
  <si>
    <t>22-NOV. -2018</t>
  </si>
  <si>
    <t>19-JUIL.-2018</t>
  </si>
  <si>
    <t>COMPASS MINERALS CANADA CORP.</t>
  </si>
  <si>
    <t>1229225</t>
  </si>
  <si>
    <t>04-JANV.-2018</t>
  </si>
  <si>
    <t>BON DE COMMANDE OUVERT 2017 / 2018 POUR LE SEL DE DÉGLAÇAGE RÉGULIER DES CHAUSSÉES + LES FRAIS DE TRANSPORT / AO17-15993 - ENTENTE 1223329 VALIDE DU 15 SEPTEMBRE 2017 AU 30 AVRIL 2018</t>
  </si>
  <si>
    <t>FRAIS DE TRANSPORT</t>
  </si>
  <si>
    <t>SEL DE DÉGLAÇAGE DES CHAUSSÉES RÉGULIER POUR 2017 / 2018</t>
  </si>
  <si>
    <t>11-JANV.-2018</t>
  </si>
  <si>
    <t>15-MARS -2018</t>
  </si>
  <si>
    <t>CONSTRUCTION ENCORE LTEE</t>
  </si>
  <si>
    <t>1255687</t>
  </si>
  <si>
    <t>09-FÉVR.-2018</t>
  </si>
  <si>
    <t>Travaux suite à du vandalisme au chalet du parc Samuel-Morse. Facture ENC-5914.</t>
  </si>
  <si>
    <t>1262071</t>
  </si>
  <si>
    <t>Intervention sur la ventilation et travaux connexes à la Maison du Citoyen. Tel que soumission du 14 mars 2018.</t>
  </si>
  <si>
    <t>1271807</t>
  </si>
  <si>
    <t>07-MAI  -2018</t>
  </si>
  <si>
    <t>Travaux pour sécuriser l'abri à sel suite à des vents violents - Clos RDP. Facture n° ENC-5995.</t>
  </si>
  <si>
    <t>1272278</t>
  </si>
  <si>
    <t>08-MAI  -2018</t>
  </si>
  <si>
    <t>Travaux préliminaires accès au vide sanitaire - Centre Roussin. Tel que soumission du 23 avril 2018.</t>
  </si>
  <si>
    <t>1289351</t>
  </si>
  <si>
    <t>26-JUIL.-2018</t>
  </si>
  <si>
    <t>Travaux pour sécuriser l'abri à sel suite à des vents violents - Clos RDP. Facture n° ENC-6053.</t>
  </si>
  <si>
    <t>1292706</t>
  </si>
  <si>
    <t>17-AOÛT -2018</t>
  </si>
  <si>
    <t>Réalisation d'urgence au 259, 100e avenue - barricader les portes, obturer les fenêtres, sceller les vis et installer un loquet / tel que soumission par courriel du 15 août 2018</t>
  </si>
  <si>
    <t>1295706</t>
  </si>
  <si>
    <t>07-SEPT.-2018</t>
  </si>
  <si>
    <t>Renforcement de la structure de la cuisine du Centre Roussin. Soumission du 29 août 2018.</t>
  </si>
  <si>
    <t>Dépense supplémentaire - Renforcement de la structure de la cuisine du Centre Roussin. Soumission du 29 août 2018.</t>
  </si>
  <si>
    <t>1297773</t>
  </si>
  <si>
    <t>18-SEPT.-2018</t>
  </si>
  <si>
    <t>Travaux d'urgence de placardage des ouvertures existantes au 253, 100e Avenue. Soumission du 13 septembre 2018.</t>
  </si>
  <si>
    <t>1305299</t>
  </si>
  <si>
    <t>29-OCT. -2018</t>
  </si>
  <si>
    <t>Réparation de l'abri à sel au Clos RDP. Soumission du 23 octobre 2018.</t>
  </si>
  <si>
    <t>1316197</t>
  </si>
  <si>
    <t>Peinture de 2 bureaux au centre récréatif</t>
  </si>
  <si>
    <t>Peinture de 2 bureaux au centre récréatif au 7650, boul Maurice-Duplessis incluant ragréages des murs menuiserie pour ouv. dans une des portes pour installer verre broché de 26'x40', incl.les moulures et la peinture de la porte et cadre</t>
  </si>
  <si>
    <t>CONSTRUCTIONS BATIMENTS QUEBEC (BQ) INC.</t>
  </si>
  <si>
    <t>1300354</t>
  </si>
  <si>
    <t>Matériaux et main-d'¿uvre - puisard à retirer à la Maison des jeunes de PAT. Tel que soumission du 26 septembre 2018.</t>
  </si>
  <si>
    <t>CONSTRUCTION VIATEK INC.</t>
  </si>
  <si>
    <t>1297997</t>
  </si>
  <si>
    <t>Travaux de construction de 2 dos d'âne allongés en enrobé bitumineux par thermorapiéçage.</t>
  </si>
  <si>
    <t>23-AVR. -2018</t>
  </si>
  <si>
    <t>27-MARS -2018</t>
  </si>
  <si>
    <t>COUTURE INDUSTRIELLE SENC</t>
  </si>
  <si>
    <t>1299862</t>
  </si>
  <si>
    <t>Soumission du 25 juillet 2018 - Dumbumpers et Matelas</t>
  </si>
  <si>
    <t>Dumbumpers 90 po X24 po X14 po Soumission du 25 juillet 2018 -</t>
  </si>
  <si>
    <t>Matelas 4 pi X 8 pi X 8 pi Soumission du 25 juillet 2018 -</t>
  </si>
  <si>
    <t>1314643</t>
  </si>
  <si>
    <t>Matelas pour l'Aréna René Masson / tel que soumission du 5 décembre 2018</t>
  </si>
  <si>
    <t>Matelas 4' x 8' x 8''</t>
  </si>
  <si>
    <t>Matelas 4' x 8' x 12''</t>
  </si>
  <si>
    <t>CROISIERES NAVARK INC.</t>
  </si>
  <si>
    <t>1280126</t>
  </si>
  <si>
    <t>04-OCT. -2018</t>
  </si>
  <si>
    <t>Services de navettes fluviales pour la saison 2018.</t>
  </si>
  <si>
    <t>1293589</t>
  </si>
  <si>
    <t>Convention de services professionnels : Service de croisières du 11 juillets et 1er août 2018 - Projet de croisière musique du monde et feux d'artifice</t>
  </si>
  <si>
    <t>1293615</t>
  </si>
  <si>
    <t>Convention de services professionnels - Croisière Départ au quai du parc André-Corbeil-dit-Tranchemontagne du 18 au 22 juillet 2018</t>
  </si>
  <si>
    <t>1293623</t>
  </si>
  <si>
    <t>Convention de services professionnels - Croisières patrimoniales pour aînés Départ au quai Maison Beaudry le 11 juillet et 01 août 2018</t>
  </si>
  <si>
    <t>1294421</t>
  </si>
  <si>
    <t>29-AOÛT -2018</t>
  </si>
  <si>
    <t>Convention de services professionnels : Installation et démontage du quai flottant au parc André-Corbeil-dit-Tranchemontagne. Facture 18-015</t>
  </si>
  <si>
    <t>1300858</t>
  </si>
  <si>
    <t>Convention de services professionnels pour des croisière patrimoniale</t>
  </si>
  <si>
    <t>Convention de services professionnels pour assurer les services de navigation sur le fleuve dans le cadre du projet de croisière patrimoniale</t>
  </si>
  <si>
    <t>15-AOÛT -2018</t>
  </si>
  <si>
    <t>DANY TREMBLAY SOUDURE INC.</t>
  </si>
  <si>
    <t>1249279</t>
  </si>
  <si>
    <t>16-JANV.-2018</t>
  </si>
  <si>
    <t>Travaux de soudure divers 2018 - Voirie</t>
  </si>
  <si>
    <t>Travaux de soudure au clos de RDP - travaux effectués le 10-01-18 - facture 191913</t>
  </si>
  <si>
    <t>24-JANV.-2018</t>
  </si>
  <si>
    <t>Travaux de soudure au clos de PAT - réparation de 8 échelles et 6 stoppers du chevalet d'estivation - réparation du poteau de clôture à l'entrée de la cour par la rue Sherbrooke - tel que soumission par courriel</t>
  </si>
  <si>
    <t>27-FÉVR.-2018</t>
  </si>
  <si>
    <t>Travaux de soudure Lagauchetière et 8e avenue en date du 26 février 2018 - facture 191919</t>
  </si>
  <si>
    <t>21-AOÛT -2018</t>
  </si>
  <si>
    <t>Travaux de soudure au clos de PAT - Démolission du hangar de rack à scelleuse - tel que soumission par courriel - travaux s'effectueront dans la semaine du 10 septembre 2018</t>
  </si>
  <si>
    <t>1258370</t>
  </si>
  <si>
    <t>22-FÉVR.-2018</t>
  </si>
  <si>
    <t>Travaux de soudure pour l'année 2018 / division des Parcs et Horticulture</t>
  </si>
  <si>
    <t>Fabrication de 20 supports pour décoration pour conteneurs Armand-Chaput</t>
  </si>
  <si>
    <t>21-MARS -2018</t>
  </si>
  <si>
    <t>Réparation conteneur dans la cour du clos de RDP / tel que soumission du 13-03-18 par courriel / facture 191923</t>
  </si>
  <si>
    <t>01-AOÛT -2018</t>
  </si>
  <si>
    <t>Travaux de soudure le 3 juin au clo de RDP - facture 191948</t>
  </si>
  <si>
    <t>09-MAI  -2018</t>
  </si>
  <si>
    <t>Travaux de soudure les 3,5 et 8 mai - facture 191935</t>
  </si>
  <si>
    <t>11-SEPT.-2018</t>
  </si>
  <si>
    <t>Travaux de soudure au Parc RDP - facture 830180</t>
  </si>
  <si>
    <t>Travaux de soudure le 20 août pour le parc RDP - réparation de 4 estrades aluminium - facture 830175</t>
  </si>
  <si>
    <t>14-MAI  -2018</t>
  </si>
  <si>
    <t>Travaux de soudure le 11 mai - facture 191938</t>
  </si>
  <si>
    <t>Travaux de soudure les 3,5 et 8 mai - facture 191934</t>
  </si>
  <si>
    <t>Travaux de soudure les 26 et 30 avril 2018 - Réparation de 3 bancs, de 9 buts de hockey et de la porte de garage du clos de RDP - facture 191929</t>
  </si>
  <si>
    <t>1260174</t>
  </si>
  <si>
    <t>Travaux de soudure au clos RDP. Facture n° 191921.</t>
  </si>
  <si>
    <t>1276492</t>
  </si>
  <si>
    <t>Travaux de réparation de clôtures et portes dans les parcs Alexis-Carrel, Daniel-Johnson et Armand-Bombardier.</t>
  </si>
  <si>
    <t>Travaux de réparation de clôtures au parc Armand-Bombardier.</t>
  </si>
  <si>
    <t>08-JUIN -2018</t>
  </si>
  <si>
    <t>Réparation et fabrication de 2 portes au parc Daniel-Johnson.</t>
  </si>
  <si>
    <t>Travaux de réparation de clôtures au parc Alexis-Carrel.</t>
  </si>
  <si>
    <t>1285042</t>
  </si>
  <si>
    <t>05-JUIL.-2018</t>
  </si>
  <si>
    <t>Soutien à une démarche de suivi et de poursuite du plan d'action en saine habitude de vie (dossier 2111)</t>
  </si>
  <si>
    <t>1315240</t>
  </si>
  <si>
    <t>Convention de services professionnels pour un soutien à l'élaboration du plan d'action en développement social 2019-2023 arr. RDP-PAT</t>
  </si>
  <si>
    <t>Convention de services professionnels pour un soutien à l'élaboration du plan d'action en développement social 2019-2023 arr. RDP-PAT (portion 2018)</t>
  </si>
  <si>
    <t>08-NOV. -2018</t>
  </si>
  <si>
    <t>19-DÉC. -2018</t>
  </si>
  <si>
    <t>06-JUIN -2018</t>
  </si>
  <si>
    <t>19-AVR. -2018</t>
  </si>
  <si>
    <t>ECO DE LA POINTE-AUX-PRAIRIES</t>
  </si>
  <si>
    <t>1263093</t>
  </si>
  <si>
    <t>Convention de services professionnels pour réaliser et rédiger une politique et un plan d'action en agriculture urbaine</t>
  </si>
  <si>
    <t>1292790</t>
  </si>
  <si>
    <t>Convention de Services Professionnels - Découverte de la biodiversité en Kayak et rabaska - Samedi le 11 août au parc Pierre-Payet et le 25 août au parc Ernest-Rouleau.</t>
  </si>
  <si>
    <t>Convention  Services Professionnels - Découverte de la biodiversité en kayak et rabaska.</t>
  </si>
  <si>
    <t>1292807</t>
  </si>
  <si>
    <t>Convention  Services Professionnels - Service d'une conseillère Horticole pour le programme des jardins communautaires de l'arrondissement RDP-PAT</t>
  </si>
  <si>
    <t>Convention  Services Professionnels - Services d'une conseillère horticole pour le programme des jardins communautaires de l'arrondissement RDP-PAT</t>
  </si>
  <si>
    <t>10-JUIL.-2018</t>
  </si>
  <si>
    <t>02-AOÛT -2018</t>
  </si>
  <si>
    <t>EQUIPE R.D.P.</t>
  </si>
  <si>
    <t>1269136</t>
  </si>
  <si>
    <t>Convention de services professionnels pour fournir les services d'un intervenant psychosocial</t>
  </si>
  <si>
    <t>Convention de services professionnels pour fournir les services d'un intervenant psychosocial qui soutiendra durant la periode estivale la prestation de services de 5 clubs de vacances</t>
  </si>
  <si>
    <t>1283169</t>
  </si>
  <si>
    <t>Convention de services professionnels pour offrir de l'animation et du soutien à la clientèle adolescente qui fréquente la bibliothèque de RDP</t>
  </si>
  <si>
    <t>1284752</t>
  </si>
  <si>
    <t>04-JUIL.-2018</t>
  </si>
  <si>
    <t>Contrat de gré à gré pour ouv/ferm des install sanitaires de huits chalets de parcs et plage de l'est pour RDP-PAT et effectuer la surveillance des chalets de parcs: Samuel-M., Marie-Claire D. et Pierre B. ainsi que instal mat volleyball</t>
  </si>
  <si>
    <t>1285879</t>
  </si>
  <si>
    <t>Personnel encadrement pour tous à velo</t>
  </si>
  <si>
    <t>Personnel d'encadrement du site, montage et demontage, surveillance de nuit, acceuil, stationnement vélo, etc... pour tous à vélo</t>
  </si>
  <si>
    <t>1293160</t>
  </si>
  <si>
    <t>Convention de services professionnels - Projet Festiculture 2018 - facture 2481</t>
  </si>
  <si>
    <t>1294048</t>
  </si>
  <si>
    <t>27-AOÛT -2018</t>
  </si>
  <si>
    <t>Convention de services professionnels - Période d'animation d'activités libres mais structurées. Du 23 juin au 28 septembre 2018 dans les parcs du quartier RDP.</t>
  </si>
  <si>
    <t>1295753</t>
  </si>
  <si>
    <t>Convention de services professionnels pour soutenir la réalisation des terrasses éphémère à la place publique ST-Joseph les 29 juin, 13 juillet et 24 août et à la place du village de PAT le 27 juillet 2018.</t>
  </si>
  <si>
    <t>Frais de gestion</t>
  </si>
  <si>
    <t>1306169</t>
  </si>
  <si>
    <t>Convention de services professionnels pour l'organisation d'un événement pour adolescents le 26 oct. au centre récréatif RDP</t>
  </si>
  <si>
    <t>1316369</t>
  </si>
  <si>
    <t>Convention de services professionnels pour le soutien à la réalisation de l'événement "Noël au village" de RDP le 15 décembre 2018</t>
  </si>
  <si>
    <t>1316512</t>
  </si>
  <si>
    <t>01-JUIN -2018</t>
  </si>
  <si>
    <t>18-DÉC. -2018</t>
  </si>
  <si>
    <t>13-SEPT.-2018</t>
  </si>
  <si>
    <t>21-DÉC. -2018</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</si>
</sst>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quot;"/>
  </numFmts>
  <fonts count="12">
    <font>
      <sz val="10"/>
      <name val="Arial"/>
      <family val="0"/>
    </font>
    <font>
      <b/>
      <sz val="10"/>
      <name val="Arial"/>
      <family val="0"/>
    </font>
    <font>
      <i/>
      <sz val="10"/>
      <name val="Arial"/>
      <family val="0"/>
    </font>
    <font>
      <b/>
      <i/>
      <sz val="10"/>
      <name val="Arial"/>
      <family val="0"/>
    </font>
    <font>
      <sz val="10"/>
      <name val="Segoe UI"/>
      <family val="2"/>
    </font>
    <font>
      <sz val="8"/>
      <name val="Tahoma"/>
      <family val="2"/>
    </font>
    <font>
      <b/>
      <sz val="10"/>
      <name val="Segoe UI"/>
      <family val="2"/>
    </font>
    <font>
      <b/>
      <sz val="11"/>
      <name val="Segoe UI"/>
      <family val="2"/>
    </font>
    <font>
      <sz val="11"/>
      <name val="Segoe UI"/>
      <family val="2"/>
    </font>
    <font>
      <b/>
      <sz val="11"/>
      <name val="Arial"/>
      <family val="0"/>
    </font>
    <font>
      <sz val="11"/>
      <color indexed="8"/>
      <name val="Arial"/>
      <family val="0"/>
    </font>
    <font>
      <b/>
      <sz val="11"/>
      <color indexed="8"/>
      <name val="Arial"/>
      <family val="2"/>
    </font>
  </fonts>
  <fills count="4">
    <fill>
      <patternFill/>
    </fill>
    <fill>
      <patternFill patternType="gray125"/>
    </fill>
    <fill>
      <patternFill patternType="solid">
        <fgColor indexed="47"/>
        <bgColor indexed="64"/>
      </patternFill>
    </fill>
    <fill>
      <patternFill patternType="solid">
        <fgColor indexed="44"/>
        <bgColor indexed="64"/>
      </patternFill>
    </fill>
  </fills>
  <borders count="16">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cellStyleXfs>
  <cellXfs count="91">
    <xf numFmtId="0" fontId="4" fillId="0" borderId="0" xfId="0" applyNumberFormat="1" applyFill="1" applyBorder="1" applyAlignment="1" applyProtection="1">
      <alignment/>
      <protection/>
    </xf>
    <xf numFmtId="172" fontId="4" fillId="0" borderId="0" xfId="0" applyNumberFormat="1" applyFill="1" applyBorder="1" applyAlignment="1" applyProtection="1">
      <alignment/>
      <protection/>
    </xf>
    <xf numFmtId="0" fontId="6" fillId="0" borderId="0" xfId="0" applyNumberFormat="1" applyFont="1" applyFill="1" applyBorder="1" applyAlignment="1" applyProtection="1">
      <alignment/>
      <protection/>
    </xf>
    <xf numFmtId="172" fontId="4" fillId="0" borderId="0" xfId="0" applyNumberFormat="1" applyFill="1" applyBorder="1" applyAlignment="1" applyProtection="1">
      <alignment horizontal="center"/>
      <protection/>
    </xf>
    <xf numFmtId="172" fontId="6" fillId="0" borderId="0" xfId="0" applyNumberFormat="1" applyFont="1" applyFill="1" applyBorder="1" applyAlignment="1" applyProtection="1">
      <alignment/>
      <protection/>
    </xf>
    <xf numFmtId="0" fontId="4" fillId="0" borderId="0" xfId="0" applyNumberForma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172" fontId="4" fillId="0" borderId="0" xfId="0" applyNumberForma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4" fillId="0" borderId="1" xfId="0" applyNumberFormat="1" applyFill="1" applyBorder="1" applyAlignment="1" applyProtection="1">
      <alignment/>
      <protection/>
    </xf>
    <xf numFmtId="172" fontId="4" fillId="0" borderId="2" xfId="0" applyNumberFormat="1" applyFill="1" applyBorder="1" applyAlignment="1" applyProtection="1">
      <alignment horizontal="center"/>
      <protection/>
    </xf>
    <xf numFmtId="172" fontId="4" fillId="0" borderId="3" xfId="0" applyNumberFormat="1" applyFill="1" applyBorder="1" applyAlignment="1" applyProtection="1">
      <alignment horizontal="center" vertical="center" wrapText="1"/>
      <protection/>
    </xf>
    <xf numFmtId="172" fontId="4" fillId="0" borderId="0" xfId="0" applyNumberFormat="1" applyFill="1" applyBorder="1" applyAlignment="1" applyProtection="1">
      <alignment horizontal="center" vertical="center" wrapText="1"/>
      <protection/>
    </xf>
    <xf numFmtId="0" fontId="4" fillId="0" borderId="4" xfId="0" applyNumberFormat="1" applyFill="1" applyBorder="1" applyAlignment="1" applyProtection="1">
      <alignment horizontal="left" vertical="center" wrapText="1"/>
      <protection/>
    </xf>
    <xf numFmtId="172" fontId="4" fillId="0" borderId="5" xfId="0" applyNumberFormat="1" applyFill="1" applyBorder="1" applyAlignment="1" applyProtection="1">
      <alignment horizontal="center" vertical="center" wrapText="1"/>
      <protection/>
    </xf>
    <xf numFmtId="0" fontId="4" fillId="0" borderId="6" xfId="0" applyNumberFormat="1" applyFill="1" applyBorder="1" applyAlignment="1" applyProtection="1">
      <alignment horizontal="left" vertical="center" wrapText="1"/>
      <protection/>
    </xf>
    <xf numFmtId="172" fontId="4" fillId="0" borderId="7" xfId="0" applyNumberFormat="1" applyFill="1" applyBorder="1" applyAlignment="1" applyProtection="1">
      <alignment horizontal="center" vertical="center" wrapText="1"/>
      <protection/>
    </xf>
    <xf numFmtId="0" fontId="6" fillId="2" borderId="8" xfId="0" applyNumberFormat="1" applyFont="1" applyFill="1" applyBorder="1" applyAlignment="1" applyProtection="1">
      <alignment horizontal="left" vertical="center" wrapText="1"/>
      <protection/>
    </xf>
    <xf numFmtId="0" fontId="6" fillId="2" borderId="4" xfId="0" applyNumberFormat="1" applyFont="1" applyFill="1" applyBorder="1" applyAlignment="1" applyProtection="1">
      <alignment horizontal="left" vertical="center" wrapText="1"/>
      <protection/>
    </xf>
    <xf numFmtId="172" fontId="6" fillId="2" borderId="5" xfId="0" applyNumberFormat="1" applyFont="1" applyFill="1" applyBorder="1" applyAlignment="1" applyProtection="1">
      <alignment horizontal="center" vertical="center" wrapText="1"/>
      <protection/>
    </xf>
    <xf numFmtId="0" fontId="6" fillId="3" borderId="9" xfId="0" applyNumberFormat="1" applyFont="1" applyFill="1" applyBorder="1" applyAlignment="1" applyProtection="1">
      <alignment/>
      <protection/>
    </xf>
    <xf numFmtId="0" fontId="6" fillId="3" borderId="1" xfId="0" applyNumberFormat="1" applyFont="1" applyFill="1" applyBorder="1" applyAlignment="1" applyProtection="1">
      <alignment/>
      <protection/>
    </xf>
    <xf numFmtId="172" fontId="6" fillId="3" borderId="2" xfId="0" applyNumberFormat="1" applyFont="1" applyFill="1" applyBorder="1" applyAlignment="1" applyProtection="1">
      <alignment/>
      <protection/>
    </xf>
    <xf numFmtId="0" fontId="6" fillId="3" borderId="10" xfId="0" applyNumberFormat="1" applyFont="1" applyFill="1" applyBorder="1" applyAlignment="1" applyProtection="1">
      <alignment horizontal="center"/>
      <protection/>
    </xf>
    <xf numFmtId="0" fontId="6" fillId="3" borderId="6" xfId="0" applyNumberFormat="1" applyFont="1" applyFill="1" applyBorder="1" applyAlignment="1" applyProtection="1">
      <alignment horizontal="center" vertical="justify"/>
      <protection/>
    </xf>
    <xf numFmtId="0" fontId="6" fillId="3" borderId="6" xfId="0" applyNumberFormat="1" applyFont="1" applyFill="1" applyBorder="1" applyAlignment="1" applyProtection="1">
      <alignment horizontal="center"/>
      <protection/>
    </xf>
    <xf numFmtId="0" fontId="6" fillId="3" borderId="6" xfId="0" applyNumberFormat="1" applyFont="1" applyFill="1" applyBorder="1" applyAlignment="1" applyProtection="1">
      <alignment/>
      <protection/>
    </xf>
    <xf numFmtId="172" fontId="6" fillId="3" borderId="7" xfId="0" applyNumberFormat="1" applyFont="1" applyFill="1" applyBorder="1" applyAlignment="1" applyProtection="1">
      <alignment horizontal="center" vertical="justify"/>
      <protection/>
    </xf>
    <xf numFmtId="0" fontId="6" fillId="0" borderId="0" xfId="0" applyNumberFormat="1" applyFont="1" applyFill="1" applyBorder="1" applyAlignment="1" applyProtection="1">
      <alignment horizontal="center"/>
      <protection/>
    </xf>
    <xf numFmtId="0" fontId="4" fillId="0" borderId="11" xfId="0" applyNumberFormat="1" applyFill="1" applyBorder="1" applyAlignment="1" applyProtection="1">
      <alignment/>
      <protection/>
    </xf>
    <xf numFmtId="0" fontId="4" fillId="0" borderId="12" xfId="0" applyNumberFormat="1" applyFill="1" applyBorder="1" applyAlignment="1" applyProtection="1">
      <alignment horizontal="left" vertical="center" wrapText="1"/>
      <protection/>
    </xf>
    <xf numFmtId="0" fontId="4" fillId="0" borderId="13" xfId="0" applyNumberForma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ill="1" applyBorder="1" applyAlignment="1" applyProtection="1">
      <alignment horizontal="left" vertical="center" wrapText="1"/>
      <protection/>
    </xf>
    <xf numFmtId="0" fontId="4" fillId="0" borderId="5" xfId="0" applyNumberFormat="1" applyFill="1" applyBorder="1" applyAlignment="1" applyProtection="1">
      <alignment horizontal="left" vertical="center" wrapText="1"/>
      <protection/>
    </xf>
    <xf numFmtId="172" fontId="4" fillId="0" borderId="13" xfId="0" applyNumberFormat="1" applyFill="1" applyBorder="1" applyAlignment="1" applyProtection="1">
      <alignment horizontal="center" vertical="center" wrapText="1"/>
      <protection/>
    </xf>
    <xf numFmtId="172" fontId="4" fillId="0" borderId="14" xfId="0" applyNumberFormat="1" applyFill="1" applyBorder="1" applyAlignment="1" applyProtection="1">
      <alignment horizontal="center" vertical="center" wrapText="1"/>
      <protection/>
    </xf>
    <xf numFmtId="172" fontId="4" fillId="0" borderId="12" xfId="0" applyNumberFormat="1" applyFill="1" applyBorder="1" applyAlignment="1" applyProtection="1">
      <alignment horizontal="center" vertical="center" wrapText="1"/>
      <protection/>
    </xf>
    <xf numFmtId="172" fontId="6" fillId="0" borderId="0" xfId="0" applyNumberFormat="1" applyFont="1" applyFill="1" applyBorder="1" applyAlignment="1" applyProtection="1">
      <alignment horizontal="center" vertical="justify"/>
      <protection/>
    </xf>
    <xf numFmtId="172"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protection/>
    </xf>
    <xf numFmtId="0" fontId="7"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10" fillId="0" borderId="15" xfId="0" applyFont="1" applyBorder="1" applyAlignment="1">
      <alignment/>
    </xf>
    <xf numFmtId="0" fontId="10" fillId="0" borderId="0" xfId="0" applyFont="1" applyBorder="1" applyAlignment="1">
      <alignment/>
    </xf>
    <xf numFmtId="0" fontId="8" fillId="0" borderId="0" xfId="0" applyNumberFormat="1" applyFont="1" applyFill="1" applyBorder="1" applyAlignment="1" applyProtection="1">
      <alignment horizontal="left" vertical="center" wrapText="1"/>
      <protection/>
    </xf>
    <xf numFmtId="0" fontId="8" fillId="0" borderId="3" xfId="0" applyNumberFormat="1" applyFont="1" applyFill="1" applyBorder="1" applyAlignment="1" applyProtection="1">
      <alignment horizontal="center" vertical="center" wrapText="1"/>
      <protection/>
    </xf>
    <xf numFmtId="7" fontId="10" fillId="0" borderId="0" xfId="0" applyNumberFormat="1" applyFont="1" applyBorder="1" applyAlignment="1">
      <alignment/>
    </xf>
    <xf numFmtId="0" fontId="7" fillId="0" borderId="0" xfId="0" applyNumberFormat="1" applyFont="1" applyFill="1" applyBorder="1" applyAlignment="1" applyProtection="1">
      <alignment horizontal="left" vertical="center" wrapText="1"/>
      <protection/>
    </xf>
    <xf numFmtId="172" fontId="8" fillId="0" borderId="3" xfId="0" applyNumberFormat="1" applyFont="1" applyFill="1" applyBorder="1" applyAlignment="1" applyProtection="1">
      <alignment vertical="center" wrapText="1"/>
      <protection/>
    </xf>
    <xf numFmtId="172" fontId="10" fillId="0" borderId="0" xfId="0" applyNumberFormat="1" applyFont="1" applyBorder="1" applyAlignment="1">
      <alignment/>
    </xf>
    <xf numFmtId="44" fontId="8" fillId="0" borderId="3" xfId="0" applyNumberFormat="1" applyFont="1" applyFill="1" applyBorder="1" applyAlignment="1" applyProtection="1">
      <alignment vertical="center" wrapText="1"/>
      <protection/>
    </xf>
    <xf numFmtId="44" fontId="8" fillId="0" borderId="3" xfId="0" applyNumberFormat="1" applyFont="1" applyFill="1" applyBorder="1" applyAlignment="1" applyProtection="1">
      <alignment horizontal="center" vertical="center" wrapText="1"/>
      <protection/>
    </xf>
    <xf numFmtId="44" fontId="10" fillId="0" borderId="0" xfId="0" applyNumberFormat="1" applyFont="1" applyBorder="1" applyAlignment="1">
      <alignment/>
    </xf>
    <xf numFmtId="0" fontId="8" fillId="0" borderId="3" xfId="0" applyNumberFormat="1" applyFont="1" applyFill="1" applyBorder="1" applyAlignment="1" applyProtection="1">
      <alignment horizontal="right" vertical="center" wrapText="1"/>
      <protection/>
    </xf>
    <xf numFmtId="0" fontId="8" fillId="2" borderId="1" xfId="0" applyNumberFormat="1" applyFont="1" applyFill="1" applyBorder="1" applyAlignment="1" applyProtection="1">
      <alignment horizontal="left" vertical="center" wrapText="1"/>
      <protection/>
    </xf>
    <xf numFmtId="0" fontId="8" fillId="2" borderId="0" xfId="0" applyNumberFormat="1" applyFont="1" applyFill="1" applyBorder="1" applyAlignment="1" applyProtection="1">
      <alignment horizontal="left" vertical="center" wrapText="1"/>
      <protection/>
    </xf>
    <xf numFmtId="0" fontId="8" fillId="2" borderId="6" xfId="0" applyNumberFormat="1" applyFont="1" applyFill="1" applyBorder="1" applyAlignment="1" applyProtection="1">
      <alignment horizontal="left" vertical="center" wrapText="1"/>
      <protection/>
    </xf>
    <xf numFmtId="0" fontId="6" fillId="2" borderId="9" xfId="0" applyNumberFormat="1" applyFont="1" applyFill="1" applyBorder="1" applyAlignment="1" applyProtection="1">
      <alignment horizontal="left" vertical="center" wrapText="1"/>
      <protection/>
    </xf>
    <xf numFmtId="0" fontId="6" fillId="2" borderId="1" xfId="0" applyNumberFormat="1" applyFont="1" applyFill="1" applyBorder="1" applyAlignment="1" applyProtection="1">
      <alignment horizontal="left" vertical="center" wrapText="1"/>
      <protection/>
    </xf>
    <xf numFmtId="172" fontId="6" fillId="2" borderId="2" xfId="0" applyNumberFormat="1" applyFont="1" applyFill="1" applyBorder="1" applyAlignment="1" applyProtection="1">
      <alignment horizontal="center" vertical="center" wrapText="1"/>
      <protection/>
    </xf>
    <xf numFmtId="0" fontId="6" fillId="2" borderId="15" xfId="0" applyNumberFormat="1" applyFont="1" applyFill="1" applyBorder="1" applyAlignment="1" applyProtection="1">
      <alignment horizontal="left" vertical="center" wrapText="1"/>
      <protection/>
    </xf>
    <xf numFmtId="0" fontId="6" fillId="2" borderId="0" xfId="0" applyNumberFormat="1" applyFont="1" applyFill="1" applyBorder="1" applyAlignment="1" applyProtection="1">
      <alignment horizontal="left" vertical="center" wrapText="1"/>
      <protection/>
    </xf>
    <xf numFmtId="172" fontId="6" fillId="2" borderId="3" xfId="0" applyNumberFormat="1" applyFont="1" applyFill="1" applyBorder="1" applyAlignment="1" applyProtection="1">
      <alignment horizontal="center" vertical="center" wrapText="1"/>
      <protection/>
    </xf>
    <xf numFmtId="0" fontId="6" fillId="2" borderId="10" xfId="0" applyNumberFormat="1" applyFont="1" applyFill="1" applyBorder="1" applyAlignment="1" applyProtection="1">
      <alignment horizontal="left" vertical="center" wrapText="1"/>
      <protection/>
    </xf>
    <xf numFmtId="0" fontId="6" fillId="2" borderId="6" xfId="0" applyNumberFormat="1" applyFont="1" applyFill="1" applyBorder="1" applyAlignment="1" applyProtection="1">
      <alignment horizontal="left" vertical="center" wrapText="1"/>
      <protection/>
    </xf>
    <xf numFmtId="172" fontId="6" fillId="2" borderId="7"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11" fillId="2" borderId="9" xfId="0" applyFont="1" applyFill="1" applyBorder="1" applyAlignment="1">
      <alignment horizontal="left" vertical="center"/>
    </xf>
    <xf numFmtId="0" fontId="8" fillId="0" borderId="1" xfId="0" applyNumberFormat="1" applyFont="1" applyFill="1" applyBorder="1" applyAlignment="1" applyProtection="1">
      <alignment horizontal="left" vertical="center"/>
      <protection/>
    </xf>
    <xf numFmtId="0" fontId="8" fillId="0" borderId="15"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left" vertical="center"/>
      <protection/>
    </xf>
    <xf numFmtId="0" fontId="8" fillId="0" borderId="6" xfId="0" applyNumberFormat="1" applyFont="1" applyFill="1" applyBorder="1" applyAlignment="1" applyProtection="1">
      <alignment horizontal="left" vertical="center"/>
      <protection/>
    </xf>
    <xf numFmtId="172" fontId="8" fillId="2" borderId="2" xfId="0" applyNumberFormat="1" applyFont="1" applyFill="1" applyBorder="1" applyAlignment="1" applyProtection="1">
      <alignment horizontal="right" vertical="center" wrapText="1"/>
      <protection/>
    </xf>
    <xf numFmtId="0" fontId="8" fillId="0" borderId="3" xfId="0" applyNumberFormat="1" applyFont="1" applyFill="1" applyBorder="1" applyAlignment="1" applyProtection="1">
      <alignment horizontal="right" vertical="center" wrapText="1"/>
      <protection/>
    </xf>
    <xf numFmtId="0" fontId="8" fillId="0" borderId="7" xfId="0" applyNumberFormat="1" applyFont="1" applyFill="1" applyBorder="1" applyAlignment="1" applyProtection="1">
      <alignment horizontal="right" vertical="center" wrapText="1"/>
      <protection/>
    </xf>
    <xf numFmtId="0" fontId="9" fillId="3" borderId="1" xfId="0" applyFont="1" applyFill="1" applyBorder="1" applyAlignment="1">
      <alignment horizontal="right" vertical="center" wrapText="1"/>
    </xf>
    <xf numFmtId="0" fontId="9" fillId="3" borderId="2" xfId="0" applyFont="1" applyFill="1" applyBorder="1" applyAlignment="1">
      <alignment horizontal="right" vertical="center"/>
    </xf>
    <xf numFmtId="0" fontId="9" fillId="3" borderId="0" xfId="0" applyFont="1" applyFill="1" applyBorder="1" applyAlignment="1">
      <alignment horizontal="right" vertical="center"/>
    </xf>
    <xf numFmtId="0" fontId="9" fillId="3" borderId="3" xfId="0" applyFont="1" applyFill="1" applyBorder="1" applyAlignment="1">
      <alignment horizontal="right" vertical="center"/>
    </xf>
    <xf numFmtId="0" fontId="9" fillId="3" borderId="6" xfId="0" applyFont="1" applyFill="1" applyBorder="1" applyAlignment="1">
      <alignment horizontal="right" vertical="center"/>
    </xf>
    <xf numFmtId="0" fontId="9" fillId="3" borderId="7" xfId="0" applyFont="1" applyFill="1" applyBorder="1" applyAlignment="1">
      <alignment horizontal="right" vertical="center"/>
    </xf>
    <xf numFmtId="0" fontId="9" fillId="3" borderId="9" xfId="0" applyFont="1" applyFill="1" applyBorder="1" applyAlignment="1">
      <alignment horizontal="left" vertical="center"/>
    </xf>
    <xf numFmtId="0" fontId="9" fillId="3" borderId="1" xfId="0" applyFont="1" applyFill="1" applyBorder="1" applyAlignment="1">
      <alignment horizontal="left" vertical="center"/>
    </xf>
    <xf numFmtId="0" fontId="9" fillId="3" borderId="15" xfId="0" applyFont="1" applyFill="1" applyBorder="1" applyAlignment="1">
      <alignment horizontal="left" vertical="center"/>
    </xf>
    <xf numFmtId="0" fontId="9" fillId="3" borderId="0" xfId="0" applyFont="1" applyFill="1" applyBorder="1" applyAlignment="1">
      <alignment horizontal="left" vertical="center"/>
    </xf>
    <xf numFmtId="0" fontId="9" fillId="3" borderId="10" xfId="0" applyFont="1" applyFill="1" applyBorder="1" applyAlignment="1">
      <alignment horizontal="left" vertical="center"/>
    </xf>
    <xf numFmtId="0" fontId="9" fillId="3" borderId="6" xfId="0" applyFont="1" applyFill="1" applyBorder="1" applyAlignment="1">
      <alignment horizontal="left" vertical="center"/>
    </xf>
    <xf numFmtId="0" fontId="6" fillId="0" borderId="0" xfId="0" applyNumberFormat="1" applyFont="1" applyFill="1" applyBorder="1" applyAlignment="1" applyProtection="1">
      <alignment horizontal="center"/>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68"/>
  <sheetViews>
    <sheetView tabSelected="1" workbookViewId="0" topLeftCell="A1">
      <selection activeCell="D30" sqref="D30"/>
    </sheetView>
  </sheetViews>
  <sheetFormatPr defaultColWidth="11.421875" defaultRowHeight="14.25"/>
  <cols>
    <col min="1" max="1" width="64.7109375" style="0" customWidth="1"/>
    <col min="2" max="2" width="10.28125" style="0" bestFit="1" customWidth="1"/>
    <col min="3" max="3" width="18.140625" style="0" customWidth="1"/>
    <col min="4" max="4" width="68.421875" style="0" customWidth="1"/>
    <col min="5" max="5" width="50.57421875" style="0" customWidth="1"/>
    <col min="6" max="6" width="19.00390625" style="0" customWidth="1"/>
    <col min="7" max="7" width="6.7109375" style="0" hidden="1" customWidth="1"/>
    <col min="8" max="8" width="16.00390625" style="1" customWidth="1"/>
    <col min="9" max="9" width="13.140625" style="0" customWidth="1"/>
    <col min="10" max="10" width="13.140625" style="0" bestFit="1" customWidth="1"/>
  </cols>
  <sheetData>
    <row r="1" spans="1:8" ht="16.5">
      <c r="A1" s="68" t="s">
        <v>23</v>
      </c>
      <c r="B1" s="68"/>
      <c r="C1" s="68"/>
      <c r="D1" s="68"/>
      <c r="E1" s="41"/>
      <c r="F1" s="41"/>
      <c r="G1" s="41"/>
      <c r="H1" s="41"/>
    </row>
    <row r="2" spans="1:8" ht="16.5">
      <c r="A2" s="68" t="s">
        <v>54</v>
      </c>
      <c r="B2" s="68"/>
      <c r="C2" s="68"/>
      <c r="D2" s="68"/>
      <c r="E2" s="41"/>
      <c r="F2" s="41"/>
      <c r="G2" s="41"/>
      <c r="H2" s="41"/>
    </row>
    <row r="3" spans="1:8" ht="16.5">
      <c r="A3" s="68" t="s">
        <v>22</v>
      </c>
      <c r="B3" s="68"/>
      <c r="C3" s="68"/>
      <c r="D3" s="68"/>
      <c r="E3" s="41"/>
      <c r="F3" s="41"/>
      <c r="G3" s="41"/>
      <c r="H3" s="41"/>
    </row>
    <row r="4" spans="1:8" ht="16.5">
      <c r="A4" s="68" t="s">
        <v>55</v>
      </c>
      <c r="B4" s="68"/>
      <c r="C4" s="68"/>
      <c r="D4" s="68"/>
      <c r="E4" s="41"/>
      <c r="F4" s="41"/>
      <c r="G4" s="41"/>
      <c r="H4" s="41"/>
    </row>
    <row r="5" spans="1:8" ht="16.5">
      <c r="A5" s="68" t="s">
        <v>56</v>
      </c>
      <c r="B5" s="68"/>
      <c r="C5" s="68"/>
      <c r="D5" s="68"/>
      <c r="E5" s="41"/>
      <c r="F5" s="41"/>
      <c r="G5" s="41"/>
      <c r="H5" s="41"/>
    </row>
    <row r="6" spans="1:8" ht="16.5">
      <c r="A6" s="42"/>
      <c r="B6" s="42"/>
      <c r="C6" s="42"/>
      <c r="D6" s="42"/>
      <c r="E6" s="2"/>
      <c r="F6" s="2"/>
      <c r="G6" s="2"/>
      <c r="H6" s="4"/>
    </row>
    <row r="7" spans="1:8" ht="16.5">
      <c r="A7" s="68" t="s">
        <v>57</v>
      </c>
      <c r="B7" s="68"/>
      <c r="C7" s="68"/>
      <c r="D7" s="68"/>
      <c r="E7" s="41"/>
      <c r="F7" s="41"/>
      <c r="G7" s="41"/>
      <c r="H7" s="41"/>
    </row>
    <row r="8" spans="1:4" ht="16.5">
      <c r="A8" s="43"/>
      <c r="B8" s="43"/>
      <c r="C8" s="43"/>
      <c r="D8" s="43"/>
    </row>
    <row r="9" spans="1:4" ht="16.5">
      <c r="A9" s="43"/>
      <c r="B9" s="43"/>
      <c r="C9" s="43"/>
      <c r="D9" s="43"/>
    </row>
    <row r="10" spans="1:8" ht="16.5">
      <c r="A10" s="42"/>
      <c r="B10" s="42"/>
      <c r="C10" s="42"/>
      <c r="D10" s="42"/>
      <c r="E10" s="2"/>
      <c r="F10" s="2"/>
      <c r="G10" s="2"/>
      <c r="H10" s="4"/>
    </row>
    <row r="11" spans="1:8" ht="28.5" customHeight="1">
      <c r="A11" s="84" t="s">
        <v>25</v>
      </c>
      <c r="B11" s="85"/>
      <c r="C11" s="78" t="s">
        <v>5</v>
      </c>
      <c r="D11" s="79"/>
      <c r="E11" s="28"/>
      <c r="F11" s="28"/>
      <c r="G11" s="2"/>
      <c r="H11" s="39"/>
    </row>
    <row r="12" spans="1:9" ht="15" customHeight="1">
      <c r="A12" s="86"/>
      <c r="B12" s="87"/>
      <c r="C12" s="80"/>
      <c r="D12" s="81"/>
      <c r="H12" s="3"/>
      <c r="I12" s="1"/>
    </row>
    <row r="13" spans="1:12" ht="15" customHeight="1">
      <c r="A13" s="88"/>
      <c r="B13" s="89"/>
      <c r="C13" s="82"/>
      <c r="D13" s="83"/>
      <c r="E13" s="5"/>
      <c r="F13" s="6"/>
      <c r="G13" s="5"/>
      <c r="H13" s="12"/>
      <c r="I13" s="7"/>
      <c r="J13" s="7"/>
      <c r="K13" s="8"/>
      <c r="L13" s="5"/>
    </row>
    <row r="14" spans="1:12" ht="16.5">
      <c r="A14" s="44"/>
      <c r="B14" s="45"/>
      <c r="C14" s="46"/>
      <c r="D14" s="47"/>
      <c r="E14" s="5"/>
      <c r="F14" s="6"/>
      <c r="G14" s="5"/>
      <c r="H14" s="12"/>
      <c r="I14" s="7"/>
      <c r="J14" s="5"/>
      <c r="K14" s="5"/>
      <c r="L14" s="5"/>
    </row>
    <row r="15" spans="1:12" ht="16.5">
      <c r="A15" s="44" t="s">
        <v>191</v>
      </c>
      <c r="B15" s="48"/>
      <c r="C15" s="49"/>
      <c r="D15" s="50">
        <f>+'Arrondissement (Excel)'!H17+'Arrondissement (Excel)'!H23+'Arrondissement (Excel)'!H39-'Arrondissement (Excel)'!H32-'Arrondissement (Excel)'!H38-'Arrondissement (Excel)'!H35+'Arrondissement (Excel)'!H55+'Arrondissement (Excel)'!H65+'Arrondissement (Excel)'!H72-'Arrondissement (Excel)'!H66+'Arrondissement (Excel)'!H97+'Arrondissement (Excel)'!H101+'Arrondissement (Excel)'!H113+'Arrondissement (Excel)'!H130+'Arrondissement (Excel)'!H178+'Arrondissement (Excel)'!H184+'Arrondissement (Excel)'!H214-'Arrondissement (Excel)'!H205-'Arrondissement (Excel)'!H206-'Arrondissement (Excel)'!H207+'Arrondissement (Excel)'!H249-'Arrondissement (Excel)'!H244+'Arrondissement (Excel)'!H261</f>
        <v>533356.3954089773</v>
      </c>
      <c r="E15" s="8"/>
      <c r="F15" s="8"/>
      <c r="G15" s="8"/>
      <c r="H15" s="40"/>
      <c r="I15" s="7"/>
      <c r="J15" s="5"/>
      <c r="K15" s="5"/>
      <c r="L15" s="5"/>
    </row>
    <row r="16" spans="1:12" ht="16.5">
      <c r="A16" s="44"/>
      <c r="B16" s="51"/>
      <c r="C16" s="46"/>
      <c r="D16" s="47"/>
      <c r="E16" s="5"/>
      <c r="F16" s="5"/>
      <c r="G16" s="5"/>
      <c r="H16" s="12"/>
      <c r="I16" s="7"/>
      <c r="J16" s="7"/>
      <c r="K16" s="8"/>
      <c r="L16" s="8"/>
    </row>
    <row r="17" spans="1:12" ht="16.5">
      <c r="A17" s="44" t="s">
        <v>198</v>
      </c>
      <c r="B17" s="48"/>
      <c r="C17" s="49"/>
      <c r="D17" s="50">
        <f>+'Arrondissement (Excel)'!H50+'Arrondissement (Excel)'!H53+'Arrondissement (Excel)'!H57+'Arrondissement (Excel)'!H59+'Arrondissement (Excel)'!H125-'Arrondissement (Excel)'!H124+'Arrondissement (Excel)'!H132+'Arrondissement (Excel)'!H142+'Arrondissement (Excel)'!H146+'Arrondissement (Excel)'!H148+'Arrondissement (Excel)'!H226+'Arrondissement (Excel)'!H239+'Arrondissement (Excel)'!H243+'Arrondissement (Excel)'!H259</f>
        <v>442787.6789689249</v>
      </c>
      <c r="E17" s="8"/>
      <c r="F17" s="8"/>
      <c r="G17" s="8"/>
      <c r="H17" s="40"/>
      <c r="I17" s="7"/>
      <c r="J17" s="5"/>
      <c r="K17" s="5"/>
      <c r="L17" s="5"/>
    </row>
    <row r="18" spans="1:12" ht="16.5">
      <c r="A18" s="44"/>
      <c r="B18" s="51"/>
      <c r="C18" s="46"/>
      <c r="D18" s="47"/>
      <c r="E18" s="5"/>
      <c r="F18" s="5"/>
      <c r="G18" s="5"/>
      <c r="H18" s="12"/>
      <c r="I18" s="7"/>
      <c r="J18" s="5"/>
      <c r="K18" s="5"/>
      <c r="L18" s="5"/>
    </row>
    <row r="19" spans="1:12" ht="16.5">
      <c r="A19" s="44" t="s">
        <v>26</v>
      </c>
      <c r="B19" s="48"/>
      <c r="C19" s="46"/>
      <c r="D19" s="52">
        <f>+'Arrondissement (Excel)'!H40+'Arrondissement (Excel)'!H185+'Arrondissement (Excel)'!H192+'Arrondissement (Excel)'!H193+'Arrondissement (Excel)'!H194+'Arrondissement (Excel)'!H195+'Arrondissement (Excel)'!H196+'Arrondissement (Excel)'!H197+'Arrondissement (Excel)'!H198+'Arrondissement (Excel)'!H199+'Arrondissement (Excel)'!H244</f>
        <v>88420.22396713897</v>
      </c>
      <c r="E19" s="5"/>
      <c r="F19" s="5"/>
      <c r="G19" s="5"/>
      <c r="H19" s="12"/>
      <c r="I19" s="7"/>
      <c r="J19" s="5"/>
      <c r="K19" s="5"/>
      <c r="L19" s="5"/>
    </row>
    <row r="20" spans="1:12" ht="16.5">
      <c r="A20" s="44"/>
      <c r="B20" s="48"/>
      <c r="C20" s="46"/>
      <c r="D20" s="47"/>
      <c r="E20" s="5"/>
      <c r="F20" s="5"/>
      <c r="G20" s="5"/>
      <c r="H20" s="12"/>
      <c r="I20" s="7"/>
      <c r="J20" s="5"/>
      <c r="K20" s="5"/>
      <c r="L20" s="5"/>
    </row>
    <row r="21" spans="1:12" ht="18.75" customHeight="1">
      <c r="A21" s="44" t="s">
        <v>192</v>
      </c>
      <c r="B21" s="48"/>
      <c r="C21" s="46"/>
      <c r="D21" s="53">
        <f>+'Arrondissement (Excel)'!H24+'Arrondissement (Excel)'!H35+'Arrondissement (Excel)'!H45+'Arrondissement (Excel)'!H46+'Arrondissement (Excel)'!H48+'Arrondissement (Excel)'!H51+'Arrondissement (Excel)'!H52+'Arrondissement (Excel)'!H66+'Arrondissement (Excel)'!H87+'Arrondissement (Excel)'!H88+'Arrondissement (Excel)'!H89+'Arrondissement (Excel)'!H186+'Arrondissement (Excel)'!H187+'Arrondissement (Excel)'!H189+'Arrondissement (Excel)'!H190+'Arrondissement (Excel)'!H191</f>
        <v>146217.90869389215</v>
      </c>
      <c r="E21" s="5"/>
      <c r="F21" s="5"/>
      <c r="G21" s="5"/>
      <c r="H21" s="12"/>
      <c r="I21" s="7"/>
      <c r="J21" s="5"/>
      <c r="K21" s="5"/>
      <c r="L21" s="5"/>
    </row>
    <row r="22" spans="1:12" ht="16.5">
      <c r="A22" s="44"/>
      <c r="B22" s="54"/>
      <c r="C22" s="46"/>
      <c r="D22" s="47"/>
      <c r="E22" s="5"/>
      <c r="F22" s="5"/>
      <c r="G22" s="5"/>
      <c r="H22" s="12"/>
      <c r="I22" s="7"/>
      <c r="J22" s="7"/>
      <c r="K22" s="8"/>
      <c r="L22" s="5"/>
    </row>
    <row r="23" spans="1:12" ht="16.5">
      <c r="A23" s="44" t="s">
        <v>197</v>
      </c>
      <c r="B23" s="54"/>
      <c r="C23" s="49"/>
      <c r="D23" s="53">
        <f>+'Arrondissement (Excel)'!H15+'Arrondissement (Excel)'!H31-'Arrondissement (Excel)'!H24+'Arrondissement (Excel)'!H38+'Arrondissement (Excel)'!H32+'Arrondissement (Excel)'!H44+'Arrondissement (Excel)'!H54+'Arrondissement (Excel)'!H49+'Arrondissement (Excel)'!H94-'Arrondissement (Excel)'!H87-'Arrondissement (Excel)'!H88-'Arrondissement (Excel)'!H89+'Arrondissement (Excel)'!H124+'Arrondissement (Excel)'!H151+'Arrondissement (Excel)'!H156+'Arrondissement (Excel)'!H204+'Arrondissement (Excel)'!H205+'Arrondissement (Excel)'!H206+'Arrondissement (Excel)'!H207+'Arrondissement (Excel)'!H222+'Arrondissement (Excel)'!H47</f>
        <v>315595.119797595</v>
      </c>
      <c r="E23" s="8"/>
      <c r="F23" s="8"/>
      <c r="G23" s="8"/>
      <c r="H23" s="40"/>
      <c r="I23" s="7"/>
      <c r="J23" s="5"/>
      <c r="K23" s="5"/>
      <c r="L23" s="5"/>
    </row>
    <row r="24" spans="1:12" ht="16.5">
      <c r="A24" s="44"/>
      <c r="B24" s="51"/>
      <c r="C24" s="46"/>
      <c r="D24" s="55"/>
      <c r="E24" s="5"/>
      <c r="F24" s="5"/>
      <c r="G24" s="5"/>
      <c r="H24" s="12"/>
      <c r="I24" s="7"/>
      <c r="J24" s="5"/>
      <c r="K24" s="5"/>
      <c r="L24" s="5"/>
    </row>
    <row r="25" spans="1:12" ht="16.5">
      <c r="A25" s="69" t="s">
        <v>27</v>
      </c>
      <c r="B25" s="70"/>
      <c r="C25" s="56"/>
      <c r="D25" s="75">
        <f>SUM(D15:D23)</f>
        <v>1526377.3268365285</v>
      </c>
      <c r="E25" s="5"/>
      <c r="F25" s="5"/>
      <c r="G25" s="5"/>
      <c r="H25" s="12"/>
      <c r="I25" s="7"/>
      <c r="J25" s="5"/>
      <c r="K25" s="5"/>
      <c r="L25" s="5"/>
    </row>
    <row r="26" spans="1:12" ht="16.5">
      <c r="A26" s="71"/>
      <c r="B26" s="72"/>
      <c r="C26" s="57"/>
      <c r="D26" s="76"/>
      <c r="E26" s="5"/>
      <c r="F26" s="5"/>
      <c r="G26" s="5"/>
      <c r="H26" s="12"/>
      <c r="I26" s="5"/>
      <c r="J26" s="5"/>
      <c r="K26" s="5"/>
      <c r="L26" s="5"/>
    </row>
    <row r="27" spans="1:12" ht="16.5">
      <c r="A27" s="73"/>
      <c r="B27" s="74"/>
      <c r="C27" s="58"/>
      <c r="D27" s="77"/>
      <c r="E27" s="5"/>
      <c r="F27" s="5"/>
      <c r="G27" s="5"/>
      <c r="H27" s="12"/>
      <c r="I27" s="5"/>
      <c r="J27" s="5"/>
      <c r="K27" s="5"/>
      <c r="L27" s="5"/>
    </row>
    <row r="28" spans="1:12" ht="14.25">
      <c r="A28" s="5"/>
      <c r="B28" s="5"/>
      <c r="C28" s="5"/>
      <c r="D28" s="5"/>
      <c r="E28" s="7"/>
      <c r="F28" s="5"/>
      <c r="G28" s="5"/>
      <c r="H28" s="12"/>
      <c r="I28" s="5"/>
      <c r="J28" s="5"/>
      <c r="K28" s="5"/>
      <c r="L28" s="5"/>
    </row>
    <row r="29" spans="1:12" ht="14.25">
      <c r="A29" s="5"/>
      <c r="B29" s="5"/>
      <c r="C29" s="5"/>
      <c r="D29" s="5"/>
      <c r="E29" s="5"/>
      <c r="F29" s="5"/>
      <c r="G29" s="5"/>
      <c r="H29" s="12"/>
      <c r="I29" s="5"/>
      <c r="J29" s="5"/>
      <c r="K29" s="5"/>
      <c r="L29" s="5"/>
    </row>
    <row r="30" spans="1:12" ht="14.25">
      <c r="A30" s="5"/>
      <c r="B30" s="5"/>
      <c r="C30" s="5"/>
      <c r="D30" s="5"/>
      <c r="E30" s="5"/>
      <c r="F30" s="5"/>
      <c r="G30" s="5"/>
      <c r="H30" s="12"/>
      <c r="I30" s="7"/>
      <c r="J30" s="7"/>
      <c r="K30" s="8"/>
      <c r="L30" s="8"/>
    </row>
    <row r="31" spans="1:12" ht="14.25">
      <c r="A31" s="8"/>
      <c r="B31" s="8"/>
      <c r="C31" s="8"/>
      <c r="D31" s="8"/>
      <c r="E31" s="8"/>
      <c r="F31" s="8"/>
      <c r="G31" s="8"/>
      <c r="H31" s="40"/>
      <c r="I31" s="5"/>
      <c r="J31" s="5"/>
      <c r="K31" s="5"/>
      <c r="L31" s="5"/>
    </row>
    <row r="32" spans="1:12" ht="14.25">
      <c r="A32" s="5"/>
      <c r="B32" s="5"/>
      <c r="C32" s="5"/>
      <c r="D32" s="5"/>
      <c r="E32" s="5"/>
      <c r="F32" s="5"/>
      <c r="G32" s="5"/>
      <c r="H32" s="12"/>
      <c r="I32" s="7"/>
      <c r="J32" s="5"/>
      <c r="K32" s="5"/>
      <c r="L32" s="5"/>
    </row>
    <row r="33" spans="1:12" ht="14.25">
      <c r="A33" s="5"/>
      <c r="B33" s="5"/>
      <c r="C33" s="5"/>
      <c r="D33" s="5"/>
      <c r="E33" s="5"/>
      <c r="F33" s="5"/>
      <c r="G33" s="5"/>
      <c r="H33" s="12"/>
      <c r="I33" s="5"/>
      <c r="J33" s="5"/>
      <c r="K33" s="5"/>
      <c r="L33" s="5"/>
    </row>
    <row r="34" spans="1:12" ht="14.25">
      <c r="A34" s="5"/>
      <c r="B34" s="5"/>
      <c r="C34" s="5"/>
      <c r="D34" s="5"/>
      <c r="E34" s="5"/>
      <c r="F34" s="5"/>
      <c r="G34" s="5"/>
      <c r="H34" s="12"/>
      <c r="I34" s="7"/>
      <c r="J34" s="5"/>
      <c r="K34" s="5"/>
      <c r="L34" s="5"/>
    </row>
    <row r="35" spans="1:12" ht="14.25">
      <c r="A35" s="5"/>
      <c r="B35" s="5"/>
      <c r="C35" s="5"/>
      <c r="D35" s="5"/>
      <c r="E35" s="5"/>
      <c r="F35" s="5"/>
      <c r="G35" s="5"/>
      <c r="H35" s="12"/>
      <c r="I35" s="7"/>
      <c r="J35" s="5"/>
      <c r="K35" s="5"/>
      <c r="L35" s="5"/>
    </row>
    <row r="36" spans="1:12" ht="14.25">
      <c r="A36" s="5"/>
      <c r="B36" s="5"/>
      <c r="C36" s="5"/>
      <c r="D36" s="5"/>
      <c r="E36" s="5"/>
      <c r="F36" s="5"/>
      <c r="G36" s="5"/>
      <c r="H36" s="12"/>
      <c r="I36" s="7"/>
      <c r="J36" s="5"/>
      <c r="K36" s="5"/>
      <c r="L36" s="5"/>
    </row>
    <row r="37" spans="1:12" ht="14.25">
      <c r="A37" s="5"/>
      <c r="B37" s="5"/>
      <c r="C37" s="5"/>
      <c r="D37" s="5"/>
      <c r="E37" s="5"/>
      <c r="F37" s="5"/>
      <c r="G37" s="5"/>
      <c r="H37" s="12"/>
      <c r="I37" s="7"/>
      <c r="J37" s="5"/>
      <c r="K37" s="5"/>
      <c r="L37" s="5"/>
    </row>
    <row r="38" spans="1:12" ht="14.25">
      <c r="A38" s="5"/>
      <c r="B38" s="5"/>
      <c r="C38" s="5"/>
      <c r="D38" s="7"/>
      <c r="E38" s="5"/>
      <c r="F38" s="5"/>
      <c r="G38" s="5"/>
      <c r="H38" s="12"/>
      <c r="I38" s="7"/>
      <c r="J38" s="7"/>
      <c r="K38" s="8"/>
      <c r="L38" s="8"/>
    </row>
    <row r="39" spans="1:12" ht="14.25">
      <c r="A39" s="8"/>
      <c r="B39" s="8"/>
      <c r="C39" s="8"/>
      <c r="D39" s="8"/>
      <c r="E39" s="8"/>
      <c r="F39" s="8"/>
      <c r="G39" s="8"/>
      <c r="H39" s="40"/>
      <c r="I39" s="5"/>
      <c r="J39" s="5"/>
      <c r="K39" s="5"/>
      <c r="L39" s="5"/>
    </row>
    <row r="40" spans="1:12" ht="14.25">
      <c r="A40" s="5"/>
      <c r="B40" s="5"/>
      <c r="C40" s="5"/>
      <c r="D40" s="5"/>
      <c r="E40" s="5"/>
      <c r="F40" s="5"/>
      <c r="G40" s="5"/>
      <c r="H40" s="12"/>
      <c r="I40" s="7"/>
      <c r="J40" s="7"/>
      <c r="K40" s="8"/>
      <c r="L40" s="8"/>
    </row>
    <row r="41" spans="1:12" ht="14.25">
      <c r="A41" s="8"/>
      <c r="B41" s="8"/>
      <c r="C41" s="8"/>
      <c r="D41" s="8"/>
      <c r="E41" s="8"/>
      <c r="F41" s="8"/>
      <c r="G41" s="8"/>
      <c r="H41" s="40"/>
      <c r="I41" s="5"/>
      <c r="J41" s="5"/>
      <c r="K41" s="5"/>
      <c r="L41" s="5"/>
    </row>
    <row r="42" spans="1:12" ht="14.25">
      <c r="A42" s="5"/>
      <c r="B42" s="5"/>
      <c r="C42" s="5"/>
      <c r="D42" s="5"/>
      <c r="E42" s="5"/>
      <c r="F42" s="5"/>
      <c r="G42" s="5"/>
      <c r="H42" s="12"/>
      <c r="I42" s="5"/>
      <c r="J42" s="5"/>
      <c r="K42" s="5"/>
      <c r="L42" s="5"/>
    </row>
    <row r="43" spans="1:12" ht="14.25">
      <c r="A43" s="5"/>
      <c r="B43" s="5"/>
      <c r="C43" s="5"/>
      <c r="D43" s="5"/>
      <c r="E43" s="5"/>
      <c r="F43" s="5"/>
      <c r="G43" s="5"/>
      <c r="H43" s="12"/>
      <c r="I43" s="7"/>
      <c r="J43" s="7"/>
      <c r="K43" s="8"/>
      <c r="L43" s="5"/>
    </row>
    <row r="44" spans="1:12" ht="14.25">
      <c r="A44" s="8"/>
      <c r="B44" s="8"/>
      <c r="C44" s="8"/>
      <c r="D44" s="8"/>
      <c r="E44" s="8"/>
      <c r="F44" s="8"/>
      <c r="G44" s="8"/>
      <c r="H44" s="40"/>
      <c r="I44" s="5"/>
      <c r="J44" s="5"/>
      <c r="K44" s="5"/>
      <c r="L44" s="5"/>
    </row>
    <row r="45" spans="1:12" ht="14.25">
      <c r="A45" s="5"/>
      <c r="B45" s="5"/>
      <c r="C45" s="5"/>
      <c r="D45" s="5"/>
      <c r="E45" s="5"/>
      <c r="F45" s="5"/>
      <c r="G45" s="5"/>
      <c r="H45" s="12"/>
      <c r="I45" s="7"/>
      <c r="J45" s="5"/>
      <c r="K45" s="5"/>
      <c r="L45" s="5"/>
    </row>
    <row r="46" spans="1:12" ht="14.25">
      <c r="A46" s="5"/>
      <c r="B46" s="5"/>
      <c r="C46" s="5"/>
      <c r="D46" s="5"/>
      <c r="E46" s="5"/>
      <c r="F46" s="5"/>
      <c r="G46" s="5"/>
      <c r="H46" s="12"/>
      <c r="I46" s="7"/>
      <c r="J46" s="5"/>
      <c r="K46" s="5"/>
      <c r="L46" s="5"/>
    </row>
    <row r="47" spans="1:12" ht="14.25">
      <c r="A47" s="5"/>
      <c r="B47" s="5"/>
      <c r="C47" s="5"/>
      <c r="D47" s="5"/>
      <c r="E47" s="5"/>
      <c r="F47" s="5"/>
      <c r="G47" s="5"/>
      <c r="H47" s="12"/>
      <c r="I47" s="7"/>
      <c r="J47" s="5"/>
      <c r="K47" s="5"/>
      <c r="L47" s="5"/>
    </row>
    <row r="48" spans="1:12" ht="14.25">
      <c r="A48" s="5"/>
      <c r="B48" s="5"/>
      <c r="C48" s="5"/>
      <c r="D48" s="5"/>
      <c r="E48" s="5"/>
      <c r="F48" s="5"/>
      <c r="G48" s="5"/>
      <c r="H48" s="12"/>
      <c r="I48" s="7"/>
      <c r="J48" s="5"/>
      <c r="K48" s="5"/>
      <c r="L48" s="5"/>
    </row>
    <row r="49" spans="1:12" ht="14.25">
      <c r="A49" s="5"/>
      <c r="B49" s="5"/>
      <c r="C49" s="5"/>
      <c r="D49" s="5"/>
      <c r="E49" s="5"/>
      <c r="F49" s="5"/>
      <c r="G49" s="5"/>
      <c r="H49" s="12"/>
      <c r="I49" s="5"/>
      <c r="J49" s="5"/>
      <c r="K49" s="5"/>
      <c r="L49" s="5"/>
    </row>
    <row r="50" spans="1:12" ht="14.25">
      <c r="A50" s="5"/>
      <c r="B50" s="5"/>
      <c r="C50" s="5"/>
      <c r="D50" s="5"/>
      <c r="E50" s="5"/>
      <c r="F50" s="5"/>
      <c r="G50" s="5"/>
      <c r="H50" s="12"/>
      <c r="I50" s="5"/>
      <c r="J50" s="5"/>
      <c r="K50" s="5"/>
      <c r="L50" s="5"/>
    </row>
    <row r="51" spans="1:12" ht="14.25">
      <c r="A51" s="5"/>
      <c r="B51" s="5"/>
      <c r="C51" s="5"/>
      <c r="D51" s="5"/>
      <c r="E51" s="5"/>
      <c r="F51" s="5"/>
      <c r="G51" s="5"/>
      <c r="H51" s="12"/>
      <c r="I51" s="7"/>
      <c r="J51" s="5"/>
      <c r="K51" s="5"/>
      <c r="L51" s="5"/>
    </row>
    <row r="52" spans="1:12" ht="14.25">
      <c r="A52" s="5"/>
      <c r="B52" s="5"/>
      <c r="C52" s="5"/>
      <c r="D52" s="5"/>
      <c r="E52" s="5"/>
      <c r="F52" s="5"/>
      <c r="G52" s="5"/>
      <c r="H52" s="12"/>
      <c r="I52" s="7"/>
      <c r="J52" s="5"/>
      <c r="K52" s="5"/>
      <c r="L52" s="5"/>
    </row>
    <row r="53" spans="1:12" ht="14.25">
      <c r="A53" s="5"/>
      <c r="B53" s="5"/>
      <c r="C53" s="5"/>
      <c r="D53" s="5"/>
      <c r="E53" s="5"/>
      <c r="F53" s="5"/>
      <c r="G53" s="5"/>
      <c r="H53" s="12"/>
      <c r="I53" s="7"/>
      <c r="J53" s="5"/>
      <c r="K53" s="5"/>
      <c r="L53" s="5"/>
    </row>
    <row r="54" spans="1:12" ht="14.25">
      <c r="A54" s="5"/>
      <c r="B54" s="5"/>
      <c r="C54" s="5"/>
      <c r="D54" s="5"/>
      <c r="E54" s="5"/>
      <c r="F54" s="5"/>
      <c r="G54" s="5"/>
      <c r="H54" s="12"/>
      <c r="I54" s="7"/>
      <c r="J54" s="5"/>
      <c r="K54" s="5"/>
      <c r="L54" s="5"/>
    </row>
    <row r="55" spans="1:12" ht="14.25">
      <c r="A55" s="5"/>
      <c r="B55" s="5"/>
      <c r="C55" s="5"/>
      <c r="D55" s="5"/>
      <c r="E55" s="5"/>
      <c r="F55" s="5"/>
      <c r="G55" s="5"/>
      <c r="H55" s="12"/>
      <c r="I55" s="7"/>
      <c r="J55" s="7"/>
      <c r="K55" s="8"/>
      <c r="L55" s="5"/>
    </row>
    <row r="56" spans="1:12" ht="14.25">
      <c r="A56" s="8"/>
      <c r="B56" s="8"/>
      <c r="C56" s="8"/>
      <c r="D56" s="8"/>
      <c r="E56" s="8"/>
      <c r="F56" s="8"/>
      <c r="G56" s="8"/>
      <c r="H56" s="40"/>
      <c r="I56" s="7"/>
      <c r="J56" s="7"/>
      <c r="K56" s="8"/>
      <c r="L56" s="5"/>
    </row>
    <row r="57" spans="1:12" ht="14.25">
      <c r="A57" s="5"/>
      <c r="B57" s="5"/>
      <c r="C57" s="5"/>
      <c r="D57" s="5"/>
      <c r="E57" s="5"/>
      <c r="F57" s="5"/>
      <c r="G57" s="5"/>
      <c r="H57" s="12"/>
      <c r="I57" s="7"/>
      <c r="J57" s="7"/>
      <c r="K57" s="8"/>
      <c r="L57" s="8"/>
    </row>
    <row r="58" spans="1:12" ht="14.25">
      <c r="A58" s="8"/>
      <c r="B58" s="8"/>
      <c r="C58" s="8"/>
      <c r="D58" s="8"/>
      <c r="E58" s="8"/>
      <c r="F58" s="8"/>
      <c r="G58" s="8"/>
      <c r="H58" s="40"/>
      <c r="I58" s="5"/>
      <c r="J58" s="5"/>
      <c r="K58" s="5"/>
      <c r="L58" s="5"/>
    </row>
    <row r="59" spans="1:12" ht="14.25">
      <c r="A59" s="5"/>
      <c r="B59" s="5"/>
      <c r="C59" s="5"/>
      <c r="D59" s="5"/>
      <c r="E59" s="5"/>
      <c r="F59" s="5"/>
      <c r="G59" s="5"/>
      <c r="H59" s="12"/>
      <c r="I59" s="7"/>
      <c r="J59" s="7"/>
      <c r="K59" s="8"/>
      <c r="L59" s="8"/>
    </row>
    <row r="60" spans="1:12" ht="14.25">
      <c r="A60" s="8"/>
      <c r="B60" s="8"/>
      <c r="C60" s="8"/>
      <c r="D60" s="8"/>
      <c r="E60" s="8"/>
      <c r="F60" s="8"/>
      <c r="G60" s="8"/>
      <c r="H60" s="40"/>
      <c r="I60" s="5"/>
      <c r="J60" s="5"/>
      <c r="K60" s="5"/>
      <c r="L60" s="5"/>
    </row>
    <row r="61" spans="1:12" ht="14.25">
      <c r="A61" s="5"/>
      <c r="B61" s="5"/>
      <c r="C61" s="5"/>
      <c r="D61" s="5"/>
      <c r="E61" s="5"/>
      <c r="F61" s="5"/>
      <c r="G61" s="5"/>
      <c r="H61" s="12"/>
      <c r="I61" s="5"/>
      <c r="J61" s="5"/>
      <c r="K61" s="5"/>
      <c r="L61" s="5"/>
    </row>
    <row r="62" spans="1:12" ht="14.25">
      <c r="A62" s="5"/>
      <c r="B62" s="5"/>
      <c r="C62" s="5"/>
      <c r="D62" s="5"/>
      <c r="E62" s="5"/>
      <c r="F62" s="5"/>
      <c r="G62" s="5"/>
      <c r="H62" s="12"/>
      <c r="I62" s="7"/>
      <c r="J62" s="5"/>
      <c r="K62" s="6"/>
      <c r="L62" s="5"/>
    </row>
    <row r="63" spans="1:12" ht="14.25">
      <c r="A63" s="5"/>
      <c r="B63" s="5"/>
      <c r="C63" s="5"/>
      <c r="D63" s="5"/>
      <c r="E63" s="5"/>
      <c r="F63" s="5"/>
      <c r="G63" s="5"/>
      <c r="H63" s="12"/>
      <c r="I63" s="5"/>
      <c r="J63" s="5"/>
      <c r="K63" s="5"/>
      <c r="L63" s="5"/>
    </row>
    <row r="64" spans="1:12" ht="14.25">
      <c r="A64" s="5"/>
      <c r="B64" s="5"/>
      <c r="C64" s="5"/>
      <c r="D64" s="5"/>
      <c r="E64" s="5"/>
      <c r="F64" s="5"/>
      <c r="G64" s="5"/>
      <c r="H64" s="12"/>
      <c r="I64" s="7"/>
      <c r="J64" s="7"/>
      <c r="K64" s="8"/>
      <c r="L64" s="5"/>
    </row>
    <row r="65" spans="1:12" ht="14.25">
      <c r="A65" s="8"/>
      <c r="B65" s="8"/>
      <c r="C65" s="8"/>
      <c r="D65" s="8"/>
      <c r="E65" s="8"/>
      <c r="F65" s="8"/>
      <c r="G65" s="8"/>
      <c r="H65" s="40"/>
      <c r="I65" s="5"/>
      <c r="J65" s="5"/>
      <c r="K65" s="5"/>
      <c r="L65" s="5"/>
    </row>
    <row r="66" spans="1:12" ht="14.25">
      <c r="A66" s="5"/>
      <c r="B66" s="5"/>
      <c r="C66" s="5"/>
      <c r="D66" s="5"/>
      <c r="E66" s="5"/>
      <c r="F66" s="5"/>
      <c r="G66" s="5"/>
      <c r="H66" s="12"/>
      <c r="I66" s="7"/>
      <c r="J66" s="5"/>
      <c r="K66" s="5"/>
      <c r="L66" s="5"/>
    </row>
    <row r="67" spans="1:12" ht="14.25">
      <c r="A67" s="5"/>
      <c r="B67" s="5"/>
      <c r="C67" s="5"/>
      <c r="D67" s="5"/>
      <c r="E67" s="5"/>
      <c r="F67" s="5"/>
      <c r="G67" s="5"/>
      <c r="H67" s="12"/>
      <c r="I67" s="7"/>
      <c r="J67" s="5"/>
      <c r="K67" s="5"/>
      <c r="L67" s="5"/>
    </row>
    <row r="68" spans="1:12" ht="14.25">
      <c r="A68" s="5"/>
      <c r="B68" s="5"/>
      <c r="C68" s="5"/>
      <c r="D68" s="5"/>
      <c r="E68" s="5"/>
      <c r="F68" s="5"/>
      <c r="G68" s="5"/>
      <c r="H68" s="12"/>
      <c r="I68" s="7"/>
      <c r="J68" s="5"/>
      <c r="K68" s="5"/>
      <c r="L68" s="5"/>
    </row>
    <row r="69" spans="1:12" ht="14.25">
      <c r="A69" s="5"/>
      <c r="B69" s="5"/>
      <c r="C69" s="5"/>
      <c r="D69" s="5"/>
      <c r="E69" s="5"/>
      <c r="F69" s="5"/>
      <c r="G69" s="5"/>
      <c r="H69" s="12"/>
      <c r="I69" s="7"/>
      <c r="J69" s="5"/>
      <c r="K69" s="5"/>
      <c r="L69" s="5"/>
    </row>
    <row r="70" spans="1:12" ht="14.25">
      <c r="A70" s="5"/>
      <c r="B70" s="5"/>
      <c r="C70" s="5"/>
      <c r="D70" s="5"/>
      <c r="E70" s="5"/>
      <c r="F70" s="5"/>
      <c r="G70" s="5"/>
      <c r="H70" s="12"/>
      <c r="I70" s="7"/>
      <c r="J70" s="5"/>
      <c r="K70" s="5"/>
      <c r="L70" s="5"/>
    </row>
    <row r="71" spans="1:12" ht="14.25">
      <c r="A71" s="5"/>
      <c r="B71" s="5"/>
      <c r="C71" s="5"/>
      <c r="D71" s="5"/>
      <c r="E71" s="5"/>
      <c r="F71" s="5"/>
      <c r="G71" s="5"/>
      <c r="H71" s="12"/>
      <c r="I71" s="7"/>
      <c r="J71" s="7"/>
      <c r="K71" s="8"/>
      <c r="L71" s="5"/>
    </row>
    <row r="72" spans="1:12" ht="14.25">
      <c r="A72" s="8"/>
      <c r="B72" s="8"/>
      <c r="C72" s="8"/>
      <c r="D72" s="8"/>
      <c r="E72" s="8"/>
      <c r="F72" s="8"/>
      <c r="G72" s="8"/>
      <c r="H72" s="40"/>
      <c r="I72" s="5"/>
      <c r="J72" s="5"/>
      <c r="K72" s="5"/>
      <c r="L72" s="5"/>
    </row>
    <row r="73" spans="1:12" ht="14.25">
      <c r="A73" s="5"/>
      <c r="B73" s="5"/>
      <c r="C73" s="5"/>
      <c r="D73" s="5"/>
      <c r="E73" s="5"/>
      <c r="F73" s="5"/>
      <c r="G73" s="5"/>
      <c r="H73" s="12"/>
      <c r="I73" s="5"/>
      <c r="J73" s="5"/>
      <c r="K73" s="5"/>
      <c r="L73" s="5"/>
    </row>
    <row r="74" spans="1:12" ht="14.25">
      <c r="A74" s="5"/>
      <c r="B74" s="5"/>
      <c r="C74" s="5"/>
      <c r="D74" s="5"/>
      <c r="E74" s="5"/>
      <c r="F74" s="5"/>
      <c r="G74" s="5"/>
      <c r="H74" s="12"/>
      <c r="I74" s="5"/>
      <c r="J74" s="5"/>
      <c r="K74" s="5"/>
      <c r="L74" s="5"/>
    </row>
    <row r="75" spans="1:12" ht="14.25">
      <c r="A75" s="5"/>
      <c r="B75" s="5"/>
      <c r="C75" s="5"/>
      <c r="D75" s="5"/>
      <c r="E75" s="5"/>
      <c r="F75" s="5"/>
      <c r="G75" s="5"/>
      <c r="H75" s="12"/>
      <c r="I75" s="5"/>
      <c r="J75" s="5"/>
      <c r="K75" s="5"/>
      <c r="L75" s="5"/>
    </row>
    <row r="76" spans="1:12" ht="14.25">
      <c r="A76" s="5"/>
      <c r="B76" s="5"/>
      <c r="C76" s="5"/>
      <c r="D76" s="5"/>
      <c r="E76" s="5"/>
      <c r="F76" s="5"/>
      <c r="G76" s="5"/>
      <c r="H76" s="12"/>
      <c r="I76" s="7"/>
      <c r="J76" s="5"/>
      <c r="K76" s="5"/>
      <c r="L76" s="5"/>
    </row>
    <row r="77" spans="1:12" ht="14.25">
      <c r="A77" s="5"/>
      <c r="B77" s="5"/>
      <c r="C77" s="5"/>
      <c r="D77" s="5"/>
      <c r="E77" s="5"/>
      <c r="F77" s="5"/>
      <c r="G77" s="5"/>
      <c r="H77" s="12"/>
      <c r="I77" s="5"/>
      <c r="J77" s="5"/>
      <c r="K77" s="5"/>
      <c r="L77" s="5"/>
    </row>
    <row r="78" spans="1:12" ht="14.25">
      <c r="A78" s="5"/>
      <c r="B78" s="5"/>
      <c r="C78" s="5"/>
      <c r="D78" s="5"/>
      <c r="E78" s="5"/>
      <c r="F78" s="5"/>
      <c r="G78" s="5"/>
      <c r="H78" s="12"/>
      <c r="I78" s="5"/>
      <c r="J78" s="5"/>
      <c r="K78" s="5"/>
      <c r="L78" s="5"/>
    </row>
    <row r="79" spans="1:12" ht="14.25">
      <c r="A79" s="5"/>
      <c r="B79" s="5"/>
      <c r="C79" s="5"/>
      <c r="D79" s="5"/>
      <c r="E79" s="5"/>
      <c r="F79" s="5"/>
      <c r="G79" s="5"/>
      <c r="H79" s="12"/>
      <c r="I79" s="5"/>
      <c r="J79" s="5"/>
      <c r="K79" s="5"/>
      <c r="L79" s="5"/>
    </row>
    <row r="80" spans="1:12" ht="14.25">
      <c r="A80" s="5"/>
      <c r="B80" s="5"/>
      <c r="C80" s="5"/>
      <c r="D80" s="5"/>
      <c r="E80" s="5"/>
      <c r="F80" s="5"/>
      <c r="G80" s="5"/>
      <c r="H80" s="12"/>
      <c r="I80" s="5"/>
      <c r="J80" s="5"/>
      <c r="K80" s="5"/>
      <c r="L80" s="5"/>
    </row>
    <row r="81" spans="1:12" ht="14.25">
      <c r="A81" s="5"/>
      <c r="B81" s="5"/>
      <c r="C81" s="5"/>
      <c r="D81" s="5"/>
      <c r="E81" s="5"/>
      <c r="F81" s="5"/>
      <c r="G81" s="5"/>
      <c r="H81" s="12"/>
      <c r="I81" s="5"/>
      <c r="J81" s="5"/>
      <c r="K81" s="5"/>
      <c r="L81" s="5"/>
    </row>
    <row r="82" spans="1:12" ht="14.25">
      <c r="A82" s="5"/>
      <c r="B82" s="5"/>
      <c r="C82" s="5"/>
      <c r="D82" s="5"/>
      <c r="E82" s="5"/>
      <c r="F82" s="5"/>
      <c r="G82" s="5"/>
      <c r="H82" s="12"/>
      <c r="I82" s="5"/>
      <c r="J82" s="5"/>
      <c r="K82" s="5"/>
      <c r="L82" s="5"/>
    </row>
    <row r="83" spans="1:12" ht="14.25">
      <c r="A83" s="5"/>
      <c r="B83" s="5"/>
      <c r="C83" s="5"/>
      <c r="D83" s="5"/>
      <c r="E83" s="5"/>
      <c r="F83" s="5"/>
      <c r="G83" s="5"/>
      <c r="H83" s="12"/>
      <c r="I83" s="5"/>
      <c r="J83" s="5"/>
      <c r="K83" s="5"/>
      <c r="L83" s="5"/>
    </row>
    <row r="84" spans="1:12" ht="14.25">
      <c r="A84" s="5"/>
      <c r="B84" s="5"/>
      <c r="C84" s="5"/>
      <c r="D84" s="5"/>
      <c r="E84" s="5"/>
      <c r="F84" s="5"/>
      <c r="G84" s="5"/>
      <c r="H84" s="12"/>
      <c r="I84" s="5"/>
      <c r="J84" s="5"/>
      <c r="K84" s="5"/>
      <c r="L84" s="5"/>
    </row>
    <row r="85" spans="1:12" ht="14.25">
      <c r="A85" s="5"/>
      <c r="B85" s="5"/>
      <c r="C85" s="5"/>
      <c r="D85" s="5"/>
      <c r="E85" s="5"/>
      <c r="F85" s="5"/>
      <c r="G85" s="5"/>
      <c r="H85" s="12"/>
      <c r="I85" s="7"/>
      <c r="J85" s="5"/>
      <c r="K85" s="5"/>
      <c r="L85" s="5"/>
    </row>
    <row r="86" spans="1:12" ht="14.25">
      <c r="A86" s="5"/>
      <c r="B86" s="5"/>
      <c r="C86" s="5"/>
      <c r="D86" s="5"/>
      <c r="E86" s="5"/>
      <c r="F86" s="5"/>
      <c r="G86" s="5"/>
      <c r="H86" s="12"/>
      <c r="I86" s="7"/>
      <c r="J86" s="5"/>
      <c r="K86" s="5"/>
      <c r="L86" s="5"/>
    </row>
    <row r="87" spans="1:12" ht="14.25">
      <c r="A87" s="5"/>
      <c r="B87" s="5"/>
      <c r="C87" s="5"/>
      <c r="D87" s="5"/>
      <c r="E87" s="5"/>
      <c r="F87" s="5"/>
      <c r="G87" s="5"/>
      <c r="H87" s="12"/>
      <c r="I87" s="5"/>
      <c r="J87" s="5"/>
      <c r="K87" s="5"/>
      <c r="L87" s="5"/>
    </row>
    <row r="88" spans="1:12" ht="14.25">
      <c r="A88" s="5"/>
      <c r="B88" s="5"/>
      <c r="C88" s="5"/>
      <c r="D88" s="5"/>
      <c r="E88" s="5"/>
      <c r="F88" s="5"/>
      <c r="G88" s="5"/>
      <c r="H88" s="12"/>
      <c r="I88" s="5"/>
      <c r="J88" s="5"/>
      <c r="K88" s="5"/>
      <c r="L88" s="5"/>
    </row>
    <row r="89" spans="1:12" ht="14.25">
      <c r="A89" s="5"/>
      <c r="B89" s="5"/>
      <c r="C89" s="5"/>
      <c r="D89" s="5"/>
      <c r="E89" s="5"/>
      <c r="F89" s="5"/>
      <c r="G89" s="5"/>
      <c r="H89" s="12"/>
      <c r="I89" s="5"/>
      <c r="J89" s="5"/>
      <c r="K89" s="5"/>
      <c r="L89" s="5"/>
    </row>
    <row r="90" spans="1:12" ht="14.25">
      <c r="A90" s="5"/>
      <c r="B90" s="5"/>
      <c r="C90" s="5"/>
      <c r="D90" s="5"/>
      <c r="E90" s="5"/>
      <c r="F90" s="5"/>
      <c r="G90" s="5"/>
      <c r="H90" s="12"/>
      <c r="I90" s="7"/>
      <c r="J90" s="5"/>
      <c r="K90" s="5"/>
      <c r="L90" s="5"/>
    </row>
    <row r="91" spans="1:12" ht="14.25">
      <c r="A91" s="5"/>
      <c r="B91" s="5"/>
      <c r="C91" s="5"/>
      <c r="D91" s="5"/>
      <c r="E91" s="5"/>
      <c r="F91" s="5"/>
      <c r="G91" s="5"/>
      <c r="H91" s="12"/>
      <c r="I91" s="5"/>
      <c r="J91" s="5"/>
      <c r="K91" s="5"/>
      <c r="L91" s="5"/>
    </row>
    <row r="92" spans="1:12" ht="14.25">
      <c r="A92" s="5"/>
      <c r="B92" s="5"/>
      <c r="C92" s="5"/>
      <c r="D92" s="5"/>
      <c r="E92" s="5"/>
      <c r="F92" s="5"/>
      <c r="G92" s="5"/>
      <c r="H92" s="12"/>
      <c r="I92" s="5"/>
      <c r="J92" s="5"/>
      <c r="K92" s="5"/>
      <c r="L92" s="5"/>
    </row>
    <row r="93" spans="1:12" ht="14.25">
      <c r="A93" s="5"/>
      <c r="B93" s="5"/>
      <c r="C93" s="5"/>
      <c r="D93" s="5"/>
      <c r="E93" s="5"/>
      <c r="F93" s="5"/>
      <c r="G93" s="5"/>
      <c r="H93" s="12"/>
      <c r="I93" s="7"/>
      <c r="J93" s="7"/>
      <c r="K93" s="8"/>
      <c r="L93" s="5"/>
    </row>
    <row r="94" spans="1:12" ht="14.25">
      <c r="A94" s="8"/>
      <c r="B94" s="8"/>
      <c r="C94" s="8"/>
      <c r="D94" s="8"/>
      <c r="E94" s="8"/>
      <c r="F94" s="8"/>
      <c r="G94" s="8"/>
      <c r="H94" s="40"/>
      <c r="I94" s="5"/>
      <c r="J94" s="5"/>
      <c r="K94" s="5"/>
      <c r="L94" s="5"/>
    </row>
    <row r="95" spans="1:12" ht="14.25">
      <c r="A95" s="5"/>
      <c r="B95" s="5"/>
      <c r="C95" s="5"/>
      <c r="D95" s="5"/>
      <c r="E95" s="5"/>
      <c r="F95" s="5"/>
      <c r="G95" s="5"/>
      <c r="H95" s="12"/>
      <c r="I95" s="7"/>
      <c r="J95" s="5"/>
      <c r="K95" s="5"/>
      <c r="L95" s="5"/>
    </row>
    <row r="96" spans="1:12" ht="14.25">
      <c r="A96" s="5"/>
      <c r="B96" s="5"/>
      <c r="C96" s="5"/>
      <c r="D96" s="5"/>
      <c r="E96" s="5"/>
      <c r="F96" s="5"/>
      <c r="G96" s="5"/>
      <c r="H96" s="12"/>
      <c r="I96" s="7"/>
      <c r="J96" s="7"/>
      <c r="K96" s="8"/>
      <c r="L96" s="5"/>
    </row>
    <row r="97" spans="1:12" ht="14.25">
      <c r="A97" s="8"/>
      <c r="B97" s="8"/>
      <c r="C97" s="8"/>
      <c r="D97" s="8"/>
      <c r="E97" s="8"/>
      <c r="F97" s="8"/>
      <c r="G97" s="8"/>
      <c r="H97" s="40"/>
      <c r="I97" s="5"/>
      <c r="J97" s="5"/>
      <c r="K97" s="5"/>
      <c r="L97" s="5"/>
    </row>
    <row r="98" spans="1:12" ht="14.25">
      <c r="A98" s="5"/>
      <c r="B98" s="5"/>
      <c r="C98" s="5"/>
      <c r="D98" s="5"/>
      <c r="E98" s="5"/>
      <c r="F98" s="5"/>
      <c r="G98" s="5"/>
      <c r="H98" s="12"/>
      <c r="I98" s="7"/>
      <c r="J98" s="5"/>
      <c r="K98" s="5"/>
      <c r="L98" s="5"/>
    </row>
    <row r="99" spans="1:12" ht="14.25">
      <c r="A99" s="5"/>
      <c r="B99" s="5"/>
      <c r="C99" s="5"/>
      <c r="D99" s="5"/>
      <c r="E99" s="5"/>
      <c r="F99" s="5"/>
      <c r="G99" s="5"/>
      <c r="H99" s="12"/>
      <c r="I99" s="7"/>
      <c r="J99" s="5"/>
      <c r="K99" s="5"/>
      <c r="L99" s="5"/>
    </row>
    <row r="100" spans="1:12" ht="14.25">
      <c r="A100" s="5"/>
      <c r="B100" s="5"/>
      <c r="C100" s="5"/>
      <c r="D100" s="5"/>
      <c r="E100" s="5"/>
      <c r="F100" s="5"/>
      <c r="G100" s="5"/>
      <c r="H100" s="12"/>
      <c r="I100" s="7"/>
      <c r="J100" s="7"/>
      <c r="K100" s="8"/>
      <c r="L100" s="8"/>
    </row>
    <row r="101" spans="1:12" ht="14.25">
      <c r="A101" s="8"/>
      <c r="B101" s="8"/>
      <c r="C101" s="8"/>
      <c r="D101" s="8"/>
      <c r="E101" s="8"/>
      <c r="F101" s="8"/>
      <c r="G101" s="8"/>
      <c r="H101" s="40"/>
      <c r="I101" s="5"/>
      <c r="J101" s="5"/>
      <c r="K101" s="5"/>
      <c r="L101" s="5"/>
    </row>
    <row r="102" spans="1:12" ht="14.25">
      <c r="A102" s="5"/>
      <c r="B102" s="5"/>
      <c r="C102" s="5"/>
      <c r="D102" s="5"/>
      <c r="E102" s="5"/>
      <c r="F102" s="5"/>
      <c r="G102" s="5"/>
      <c r="H102" s="12"/>
      <c r="I102" s="7"/>
      <c r="J102" s="5"/>
      <c r="K102" s="5"/>
      <c r="L102" s="5"/>
    </row>
    <row r="103" spans="1:12" ht="14.25">
      <c r="A103" s="5"/>
      <c r="B103" s="5"/>
      <c r="C103" s="5"/>
      <c r="D103" s="5"/>
      <c r="E103" s="5"/>
      <c r="F103" s="5"/>
      <c r="G103" s="5"/>
      <c r="H103" s="12"/>
      <c r="I103" s="7"/>
      <c r="J103" s="5"/>
      <c r="K103" s="5"/>
      <c r="L103" s="5"/>
    </row>
    <row r="104" spans="1:12" ht="14.25">
      <c r="A104" s="5"/>
      <c r="B104" s="5"/>
      <c r="C104" s="5"/>
      <c r="D104" s="5"/>
      <c r="E104" s="5"/>
      <c r="F104" s="5"/>
      <c r="G104" s="5"/>
      <c r="H104" s="12"/>
      <c r="I104" s="7"/>
      <c r="J104" s="5"/>
      <c r="K104" s="5"/>
      <c r="L104" s="5"/>
    </row>
    <row r="105" spans="1:12" ht="14.25">
      <c r="A105" s="5"/>
      <c r="B105" s="5"/>
      <c r="C105" s="5"/>
      <c r="D105" s="5"/>
      <c r="E105" s="5"/>
      <c r="F105" s="5"/>
      <c r="G105" s="5"/>
      <c r="H105" s="12"/>
      <c r="I105" s="7"/>
      <c r="J105" s="5"/>
      <c r="K105" s="5"/>
      <c r="L105" s="5"/>
    </row>
    <row r="106" spans="1:12" ht="14.25">
      <c r="A106" s="5"/>
      <c r="B106" s="5"/>
      <c r="C106" s="5"/>
      <c r="D106" s="5"/>
      <c r="E106" s="5"/>
      <c r="F106" s="5"/>
      <c r="G106" s="5"/>
      <c r="H106" s="12"/>
      <c r="I106" s="7"/>
      <c r="J106" s="5"/>
      <c r="K106" s="5"/>
      <c r="L106" s="5"/>
    </row>
    <row r="107" spans="1:12" ht="14.25">
      <c r="A107" s="5"/>
      <c r="B107" s="5"/>
      <c r="C107" s="5"/>
      <c r="D107" s="5"/>
      <c r="E107" s="5"/>
      <c r="F107" s="5"/>
      <c r="G107" s="5"/>
      <c r="H107" s="12"/>
      <c r="I107" s="7"/>
      <c r="J107" s="5"/>
      <c r="K107" s="5"/>
      <c r="L107" s="5"/>
    </row>
    <row r="108" spans="1:12" ht="14.25">
      <c r="A108" s="5"/>
      <c r="B108" s="5"/>
      <c r="C108" s="5"/>
      <c r="D108" s="5"/>
      <c r="E108" s="5"/>
      <c r="F108" s="5"/>
      <c r="G108" s="5"/>
      <c r="H108" s="12"/>
      <c r="I108" s="5"/>
      <c r="J108" s="5"/>
      <c r="K108" s="5"/>
      <c r="L108" s="5"/>
    </row>
    <row r="109" spans="1:12" ht="14.25">
      <c r="A109" s="5"/>
      <c r="B109" s="5"/>
      <c r="C109" s="5"/>
      <c r="D109" s="5"/>
      <c r="E109" s="5"/>
      <c r="F109" s="5"/>
      <c r="G109" s="5"/>
      <c r="H109" s="12"/>
      <c r="I109" s="7"/>
      <c r="J109" s="5"/>
      <c r="K109" s="5"/>
      <c r="L109" s="5"/>
    </row>
    <row r="110" spans="1:12" ht="14.25">
      <c r="A110" s="5"/>
      <c r="B110" s="5"/>
      <c r="C110" s="5"/>
      <c r="D110" s="5"/>
      <c r="E110" s="5"/>
      <c r="F110" s="5"/>
      <c r="G110" s="5"/>
      <c r="H110" s="12"/>
      <c r="I110" s="7"/>
      <c r="J110" s="5"/>
      <c r="K110" s="5"/>
      <c r="L110" s="5"/>
    </row>
    <row r="111" spans="1:12" ht="14.25">
      <c r="A111" s="5"/>
      <c r="B111" s="5"/>
      <c r="C111" s="5"/>
      <c r="D111" s="5"/>
      <c r="E111" s="5"/>
      <c r="F111" s="5"/>
      <c r="G111" s="5"/>
      <c r="H111" s="12"/>
      <c r="I111" s="7"/>
      <c r="J111" s="5"/>
      <c r="K111" s="5"/>
      <c r="L111" s="5"/>
    </row>
    <row r="112" spans="1:12" ht="14.25">
      <c r="A112" s="5"/>
      <c r="B112" s="5"/>
      <c r="C112" s="5"/>
      <c r="D112" s="5"/>
      <c r="E112" s="5"/>
      <c r="F112" s="5"/>
      <c r="G112" s="5"/>
      <c r="H112" s="12"/>
      <c r="I112" s="7"/>
      <c r="J112" s="7"/>
      <c r="K112" s="8"/>
      <c r="L112" s="8"/>
    </row>
    <row r="113" spans="1:12" ht="14.25">
      <c r="A113" s="8"/>
      <c r="B113" s="8"/>
      <c r="C113" s="8"/>
      <c r="D113" s="8"/>
      <c r="E113" s="8"/>
      <c r="F113" s="8"/>
      <c r="G113" s="8"/>
      <c r="H113" s="40"/>
      <c r="I113" s="5"/>
      <c r="J113" s="5"/>
      <c r="K113" s="5"/>
      <c r="L113" s="5"/>
    </row>
    <row r="114" spans="1:12" ht="14.25">
      <c r="A114" s="5"/>
      <c r="B114" s="5"/>
      <c r="C114" s="5"/>
      <c r="D114" s="5"/>
      <c r="E114" s="5"/>
      <c r="F114" s="5"/>
      <c r="G114" s="5"/>
      <c r="H114" s="12"/>
      <c r="I114" s="5"/>
      <c r="J114" s="5"/>
      <c r="K114" s="5"/>
      <c r="L114" s="5"/>
    </row>
    <row r="115" spans="1:12" ht="14.25">
      <c r="A115" s="5"/>
      <c r="B115" s="5"/>
      <c r="C115" s="5"/>
      <c r="D115" s="5"/>
      <c r="E115" s="5"/>
      <c r="F115" s="5"/>
      <c r="G115" s="5"/>
      <c r="H115" s="12"/>
      <c r="I115" s="7"/>
      <c r="J115" s="5"/>
      <c r="K115" s="5"/>
      <c r="L115" s="5"/>
    </row>
    <row r="116" spans="1:12" ht="14.25">
      <c r="A116" s="5"/>
      <c r="B116" s="5"/>
      <c r="C116" s="5"/>
      <c r="D116" s="5"/>
      <c r="E116" s="5"/>
      <c r="F116" s="5"/>
      <c r="G116" s="5"/>
      <c r="H116" s="12"/>
      <c r="I116" s="5"/>
      <c r="J116" s="5"/>
      <c r="K116" s="5"/>
      <c r="L116" s="5"/>
    </row>
    <row r="117" spans="1:12" ht="14.25">
      <c r="A117" s="5"/>
      <c r="B117" s="5"/>
      <c r="C117" s="5"/>
      <c r="D117" s="5"/>
      <c r="E117" s="5"/>
      <c r="F117" s="5"/>
      <c r="G117" s="5"/>
      <c r="H117" s="12"/>
      <c r="I117" s="5"/>
      <c r="J117" s="5"/>
      <c r="K117" s="5"/>
      <c r="L117" s="5"/>
    </row>
    <row r="118" spans="1:12" ht="14.25">
      <c r="A118" s="5"/>
      <c r="B118" s="5"/>
      <c r="C118" s="5"/>
      <c r="D118" s="5"/>
      <c r="E118" s="5"/>
      <c r="F118" s="5"/>
      <c r="G118" s="5"/>
      <c r="H118" s="12"/>
      <c r="I118" s="5"/>
      <c r="J118" s="5"/>
      <c r="K118" s="5"/>
      <c r="L118" s="5"/>
    </row>
    <row r="119" spans="1:12" ht="14.25">
      <c r="A119" s="5"/>
      <c r="B119" s="5"/>
      <c r="C119" s="5"/>
      <c r="D119" s="5"/>
      <c r="E119" s="5"/>
      <c r="F119" s="5"/>
      <c r="G119" s="5"/>
      <c r="H119" s="12"/>
      <c r="I119" s="5"/>
      <c r="J119" s="5"/>
      <c r="K119" s="5"/>
      <c r="L119" s="5"/>
    </row>
    <row r="120" spans="1:12" ht="14.25">
      <c r="A120" s="5"/>
      <c r="B120" s="5"/>
      <c r="C120" s="5"/>
      <c r="D120" s="5"/>
      <c r="E120" s="5"/>
      <c r="F120" s="5"/>
      <c r="G120" s="5"/>
      <c r="H120" s="12"/>
      <c r="I120" s="5"/>
      <c r="J120" s="5"/>
      <c r="K120" s="5"/>
      <c r="L120" s="5"/>
    </row>
    <row r="121" spans="1:12" ht="14.25">
      <c r="A121" s="5"/>
      <c r="B121" s="5"/>
      <c r="C121" s="5"/>
      <c r="D121" s="5"/>
      <c r="E121" s="5"/>
      <c r="F121" s="5"/>
      <c r="G121" s="5"/>
      <c r="H121" s="12"/>
      <c r="I121" s="5"/>
      <c r="J121" s="5"/>
      <c r="K121" s="5"/>
      <c r="L121" s="5"/>
    </row>
    <row r="122" spans="1:12" ht="14.25">
      <c r="A122" s="5"/>
      <c r="B122" s="5"/>
      <c r="C122" s="5"/>
      <c r="D122" s="5"/>
      <c r="E122" s="5"/>
      <c r="F122" s="5"/>
      <c r="G122" s="5"/>
      <c r="H122" s="12"/>
      <c r="I122" s="5"/>
      <c r="J122" s="5"/>
      <c r="K122" s="5"/>
      <c r="L122" s="5"/>
    </row>
    <row r="123" spans="1:12" ht="14.25">
      <c r="A123" s="5"/>
      <c r="B123" s="5"/>
      <c r="C123" s="5"/>
      <c r="D123" s="5"/>
      <c r="E123" s="5"/>
      <c r="F123" s="5"/>
      <c r="G123" s="5"/>
      <c r="H123" s="12"/>
      <c r="I123" s="7"/>
      <c r="J123" s="5"/>
      <c r="K123" s="5"/>
      <c r="L123" s="5"/>
    </row>
    <row r="124" spans="1:12" ht="14.25">
      <c r="A124" s="5"/>
      <c r="B124" s="5"/>
      <c r="C124" s="5"/>
      <c r="D124" s="5"/>
      <c r="E124" s="5"/>
      <c r="F124" s="5"/>
      <c r="G124" s="5"/>
      <c r="H124" s="12"/>
      <c r="I124" s="7"/>
      <c r="J124" s="7"/>
      <c r="K124" s="8"/>
      <c r="L124" s="8"/>
    </row>
    <row r="125" spans="1:12" ht="14.25">
      <c r="A125" s="8"/>
      <c r="B125" s="8"/>
      <c r="C125" s="8"/>
      <c r="D125" s="8"/>
      <c r="E125" s="8"/>
      <c r="F125" s="8"/>
      <c r="G125" s="8"/>
      <c r="H125" s="40"/>
      <c r="I125" s="7"/>
      <c r="J125" s="7"/>
      <c r="K125" s="8"/>
      <c r="L125" s="8"/>
    </row>
    <row r="126" spans="1:12" ht="14.25">
      <c r="A126" s="5"/>
      <c r="B126" s="5"/>
      <c r="C126" s="5"/>
      <c r="D126" s="5"/>
      <c r="E126" s="5"/>
      <c r="F126" s="5"/>
      <c r="G126" s="5"/>
      <c r="H126" s="12"/>
      <c r="I126" s="5"/>
      <c r="J126" s="5"/>
      <c r="K126" s="5"/>
      <c r="L126" s="5"/>
    </row>
    <row r="127" spans="1:12" ht="14.25">
      <c r="A127" s="5"/>
      <c r="B127" s="5"/>
      <c r="C127" s="5"/>
      <c r="D127" s="5"/>
      <c r="E127" s="5"/>
      <c r="F127" s="5"/>
      <c r="G127" s="5"/>
      <c r="H127" s="12"/>
      <c r="I127" s="5"/>
      <c r="J127" s="5"/>
      <c r="K127" s="5"/>
      <c r="L127" s="5"/>
    </row>
    <row r="128" spans="1:12" ht="14.25">
      <c r="A128" s="5"/>
      <c r="B128" s="5"/>
      <c r="C128" s="5"/>
      <c r="D128" s="5"/>
      <c r="E128" s="5"/>
      <c r="F128" s="5"/>
      <c r="G128" s="5"/>
      <c r="H128" s="12"/>
      <c r="I128" s="5"/>
      <c r="J128" s="5"/>
      <c r="K128" s="5"/>
      <c r="L128" s="5"/>
    </row>
    <row r="129" spans="1:12" ht="14.25">
      <c r="A129" s="5"/>
      <c r="B129" s="5"/>
      <c r="C129" s="5"/>
      <c r="D129" s="5"/>
      <c r="E129" s="5"/>
      <c r="F129" s="5"/>
      <c r="G129" s="5"/>
      <c r="H129" s="12"/>
      <c r="I129" s="7"/>
      <c r="J129" s="7"/>
      <c r="K129" s="8"/>
      <c r="L129" s="8"/>
    </row>
    <row r="130" spans="1:12" ht="14.25">
      <c r="A130" s="8"/>
      <c r="B130" s="8"/>
      <c r="C130" s="8"/>
      <c r="D130" s="8"/>
      <c r="E130" s="8"/>
      <c r="F130" s="8"/>
      <c r="G130" s="8"/>
      <c r="H130" s="40"/>
      <c r="I130" s="5"/>
      <c r="J130" s="5"/>
      <c r="K130" s="5"/>
      <c r="L130" s="5"/>
    </row>
    <row r="131" spans="1:12" ht="14.25">
      <c r="A131" s="5"/>
      <c r="B131" s="5"/>
      <c r="C131" s="5"/>
      <c r="D131" s="5"/>
      <c r="E131" s="5"/>
      <c r="F131" s="5"/>
      <c r="G131" s="5"/>
      <c r="H131" s="12"/>
      <c r="I131" s="7"/>
      <c r="J131" s="7"/>
      <c r="K131" s="8"/>
      <c r="L131" s="5"/>
    </row>
    <row r="132" spans="1:12" ht="14.25">
      <c r="A132" s="8"/>
      <c r="B132" s="8"/>
      <c r="C132" s="8"/>
      <c r="D132" s="8"/>
      <c r="E132" s="8"/>
      <c r="F132" s="8"/>
      <c r="G132" s="8"/>
      <c r="H132" s="40"/>
      <c r="I132" s="5"/>
      <c r="J132" s="5"/>
      <c r="K132" s="5"/>
      <c r="L132" s="5"/>
    </row>
    <row r="133" spans="1:12" ht="14.25">
      <c r="A133" s="5"/>
      <c r="B133" s="5"/>
      <c r="C133" s="5"/>
      <c r="D133" s="5"/>
      <c r="E133" s="5"/>
      <c r="F133" s="5"/>
      <c r="G133" s="5"/>
      <c r="H133" s="12"/>
      <c r="I133" s="5"/>
      <c r="J133" s="5"/>
      <c r="K133" s="5"/>
      <c r="L133" s="5"/>
    </row>
    <row r="134" spans="1:12" ht="14.25">
      <c r="A134" s="5"/>
      <c r="B134" s="5"/>
      <c r="C134" s="5"/>
      <c r="D134" s="5"/>
      <c r="E134" s="5"/>
      <c r="F134" s="5"/>
      <c r="G134" s="5"/>
      <c r="H134" s="12"/>
      <c r="I134" s="5"/>
      <c r="J134" s="5"/>
      <c r="K134" s="5"/>
      <c r="L134" s="5"/>
    </row>
    <row r="135" spans="1:12" ht="14.25">
      <c r="A135" s="5"/>
      <c r="B135" s="5"/>
      <c r="C135" s="5"/>
      <c r="D135" s="5"/>
      <c r="E135" s="5"/>
      <c r="F135" s="5"/>
      <c r="G135" s="5"/>
      <c r="H135" s="12"/>
      <c r="I135" s="7"/>
      <c r="J135" s="5"/>
      <c r="K135" s="5"/>
      <c r="L135" s="5"/>
    </row>
    <row r="136" spans="1:12" ht="14.25">
      <c r="A136" s="5"/>
      <c r="B136" s="5"/>
      <c r="C136" s="5"/>
      <c r="D136" s="5"/>
      <c r="E136" s="5"/>
      <c r="F136" s="5"/>
      <c r="G136" s="5"/>
      <c r="H136" s="12"/>
      <c r="I136" s="7"/>
      <c r="J136" s="5"/>
      <c r="K136" s="5"/>
      <c r="L136" s="5"/>
    </row>
    <row r="137" spans="1:12" ht="14.25">
      <c r="A137" s="5"/>
      <c r="B137" s="5"/>
      <c r="C137" s="5"/>
      <c r="D137" s="5"/>
      <c r="E137" s="5"/>
      <c r="F137" s="5"/>
      <c r="G137" s="5"/>
      <c r="H137" s="12"/>
      <c r="I137" s="7"/>
      <c r="J137" s="5"/>
      <c r="K137" s="5"/>
      <c r="L137" s="5"/>
    </row>
    <row r="138" spans="1:12" ht="14.25">
      <c r="A138" s="5"/>
      <c r="B138" s="5"/>
      <c r="C138" s="5"/>
      <c r="D138" s="5"/>
      <c r="E138" s="5"/>
      <c r="F138" s="5"/>
      <c r="G138" s="5"/>
      <c r="H138" s="12"/>
      <c r="I138" s="5"/>
      <c r="J138" s="5"/>
      <c r="K138" s="5"/>
      <c r="L138" s="5"/>
    </row>
    <row r="139" spans="1:12" ht="14.25">
      <c r="A139" s="5"/>
      <c r="B139" s="5"/>
      <c r="C139" s="5"/>
      <c r="D139" s="5"/>
      <c r="E139" s="5"/>
      <c r="F139" s="5"/>
      <c r="G139" s="5"/>
      <c r="H139" s="12"/>
      <c r="I139" s="5"/>
      <c r="J139" s="5"/>
      <c r="K139" s="5"/>
      <c r="L139" s="5"/>
    </row>
    <row r="140" spans="1:12" ht="14.25">
      <c r="A140" s="5"/>
      <c r="B140" s="5"/>
      <c r="C140" s="5"/>
      <c r="D140" s="5"/>
      <c r="E140" s="5"/>
      <c r="F140" s="5"/>
      <c r="G140" s="5"/>
      <c r="H140" s="12"/>
      <c r="I140" s="5"/>
      <c r="J140" s="5"/>
      <c r="K140" s="5"/>
      <c r="L140" s="5"/>
    </row>
    <row r="141" spans="1:12" ht="14.25">
      <c r="A141" s="5"/>
      <c r="B141" s="5"/>
      <c r="C141" s="5"/>
      <c r="D141" s="5"/>
      <c r="E141" s="5"/>
      <c r="F141" s="5"/>
      <c r="G141" s="5"/>
      <c r="H141" s="12"/>
      <c r="I141" s="7"/>
      <c r="J141" s="7"/>
      <c r="K141" s="8"/>
      <c r="L141" s="5"/>
    </row>
    <row r="142" spans="1:12" ht="14.25">
      <c r="A142" s="8"/>
      <c r="B142" s="8"/>
      <c r="C142" s="8"/>
      <c r="D142" s="8"/>
      <c r="E142" s="8"/>
      <c r="F142" s="8"/>
      <c r="G142" s="8"/>
      <c r="H142" s="40"/>
      <c r="I142" s="7"/>
      <c r="J142" s="7"/>
      <c r="K142" s="8"/>
      <c r="L142" s="5"/>
    </row>
    <row r="143" spans="1:12" ht="14.25">
      <c r="A143" s="5"/>
      <c r="B143" s="5"/>
      <c r="C143" s="5"/>
      <c r="D143" s="5"/>
      <c r="E143" s="5"/>
      <c r="F143" s="5"/>
      <c r="G143" s="5"/>
      <c r="H143" s="12"/>
      <c r="I143" s="5"/>
      <c r="J143" s="5"/>
      <c r="K143" s="5"/>
      <c r="L143" s="5"/>
    </row>
    <row r="144" spans="1:12" ht="14.25">
      <c r="A144" s="5"/>
      <c r="B144" s="5"/>
      <c r="C144" s="5"/>
      <c r="D144" s="5"/>
      <c r="E144" s="5"/>
      <c r="F144" s="5"/>
      <c r="G144" s="5"/>
      <c r="H144" s="12"/>
      <c r="I144" s="5"/>
      <c r="J144" s="5"/>
      <c r="K144" s="5"/>
      <c r="L144" s="5"/>
    </row>
    <row r="145" spans="1:12" ht="14.25">
      <c r="A145" s="5"/>
      <c r="B145" s="5"/>
      <c r="C145" s="5"/>
      <c r="D145" s="5"/>
      <c r="E145" s="5"/>
      <c r="F145" s="5"/>
      <c r="G145" s="5"/>
      <c r="H145" s="12"/>
      <c r="I145" s="7"/>
      <c r="J145" s="7"/>
      <c r="K145" s="8"/>
      <c r="L145" s="8"/>
    </row>
    <row r="146" spans="1:12" ht="14.25">
      <c r="A146" s="8"/>
      <c r="B146" s="8"/>
      <c r="C146" s="8"/>
      <c r="D146" s="8"/>
      <c r="E146" s="8"/>
      <c r="F146" s="8"/>
      <c r="G146" s="8"/>
      <c r="H146" s="40"/>
      <c r="I146" s="5"/>
      <c r="J146" s="5"/>
      <c r="K146" s="5"/>
      <c r="L146" s="5"/>
    </row>
    <row r="147" spans="1:12" ht="14.25">
      <c r="A147" s="5"/>
      <c r="B147" s="5"/>
      <c r="C147" s="5"/>
      <c r="D147" s="5"/>
      <c r="E147" s="5"/>
      <c r="F147" s="5"/>
      <c r="G147" s="5"/>
      <c r="H147" s="12"/>
      <c r="I147" s="7"/>
      <c r="J147" s="7"/>
      <c r="K147" s="8"/>
      <c r="L147" s="8"/>
    </row>
    <row r="148" spans="1:12" ht="14.25">
      <c r="A148" s="8"/>
      <c r="B148" s="8"/>
      <c r="C148" s="8"/>
      <c r="D148" s="8"/>
      <c r="E148" s="8"/>
      <c r="F148" s="8"/>
      <c r="G148" s="8"/>
      <c r="H148" s="40"/>
      <c r="I148" s="5"/>
      <c r="J148" s="5"/>
      <c r="K148" s="5"/>
      <c r="L148" s="5"/>
    </row>
    <row r="149" spans="1:12" ht="14.25">
      <c r="A149" s="5"/>
      <c r="B149" s="5"/>
      <c r="C149" s="5"/>
      <c r="D149" s="5"/>
      <c r="E149" s="5"/>
      <c r="F149" s="5"/>
      <c r="G149" s="5"/>
      <c r="H149" s="12"/>
      <c r="I149" s="5"/>
      <c r="J149" s="5"/>
      <c r="K149" s="5"/>
      <c r="L149" s="5"/>
    </row>
    <row r="150" spans="1:12" ht="14.25">
      <c r="A150" s="5"/>
      <c r="B150" s="5"/>
      <c r="C150" s="5"/>
      <c r="D150" s="5"/>
      <c r="E150" s="5"/>
      <c r="F150" s="5"/>
      <c r="G150" s="5"/>
      <c r="H150" s="12"/>
      <c r="I150" s="7"/>
      <c r="J150" s="7"/>
      <c r="K150" s="8"/>
      <c r="L150" s="8"/>
    </row>
    <row r="151" spans="1:12" ht="14.25">
      <c r="A151" s="8"/>
      <c r="B151" s="8"/>
      <c r="C151" s="8"/>
      <c r="D151" s="8"/>
      <c r="E151" s="8"/>
      <c r="F151" s="8"/>
      <c r="G151" s="8"/>
      <c r="H151" s="40"/>
      <c r="I151" s="7"/>
      <c r="J151" s="7"/>
      <c r="K151" s="8"/>
      <c r="L151" s="8"/>
    </row>
    <row r="152" spans="1:12" ht="14.25">
      <c r="A152" s="5"/>
      <c r="B152" s="5"/>
      <c r="C152" s="5"/>
      <c r="D152" s="5"/>
      <c r="E152" s="5"/>
      <c r="F152" s="5"/>
      <c r="G152" s="5"/>
      <c r="H152" s="12"/>
      <c r="I152" s="7"/>
      <c r="J152" s="5"/>
      <c r="K152" s="5"/>
      <c r="L152" s="5"/>
    </row>
    <row r="153" spans="1:12" ht="14.25">
      <c r="A153" s="5"/>
      <c r="B153" s="5"/>
      <c r="C153" s="5"/>
      <c r="D153" s="5"/>
      <c r="E153" s="5"/>
      <c r="F153" s="5"/>
      <c r="G153" s="5"/>
      <c r="H153" s="12"/>
      <c r="I153" s="5"/>
      <c r="J153" s="5"/>
      <c r="K153" s="5"/>
      <c r="L153" s="5"/>
    </row>
    <row r="154" spans="1:12" ht="14.25">
      <c r="A154" s="5"/>
      <c r="B154" s="5"/>
      <c r="C154" s="5"/>
      <c r="D154" s="5"/>
      <c r="E154" s="5"/>
      <c r="F154" s="5"/>
      <c r="G154" s="5"/>
      <c r="H154" s="12"/>
      <c r="I154" s="5"/>
      <c r="J154" s="5"/>
      <c r="K154" s="5"/>
      <c r="L154" s="5"/>
    </row>
    <row r="155" spans="1:12" ht="14.25">
      <c r="A155" s="5"/>
      <c r="B155" s="5"/>
      <c r="C155" s="5"/>
      <c r="D155" s="5"/>
      <c r="E155" s="5"/>
      <c r="F155" s="5"/>
      <c r="G155" s="5"/>
      <c r="H155" s="12"/>
      <c r="I155" s="7"/>
      <c r="J155" s="7"/>
      <c r="K155" s="8"/>
      <c r="L155" s="5"/>
    </row>
    <row r="156" spans="1:12" ht="14.25">
      <c r="A156" s="8"/>
      <c r="B156" s="8"/>
      <c r="C156" s="8"/>
      <c r="D156" s="8"/>
      <c r="E156" s="8"/>
      <c r="F156" s="8"/>
      <c r="G156" s="8"/>
      <c r="H156" s="40"/>
      <c r="I156" s="7"/>
      <c r="J156" s="7"/>
      <c r="K156" s="8"/>
      <c r="L156" s="5"/>
    </row>
    <row r="157" spans="1:12" ht="14.25">
      <c r="A157" s="5"/>
      <c r="B157" s="5"/>
      <c r="C157" s="5"/>
      <c r="D157" s="5"/>
      <c r="E157" s="5"/>
      <c r="F157" s="5"/>
      <c r="G157" s="5"/>
      <c r="H157" s="12"/>
      <c r="I157" s="5"/>
      <c r="J157" s="5"/>
      <c r="K157" s="5"/>
      <c r="L157" s="5"/>
    </row>
    <row r="158" spans="1:12" ht="14.25">
      <c r="A158" s="5"/>
      <c r="B158" s="5"/>
      <c r="C158" s="5"/>
      <c r="D158" s="5"/>
      <c r="E158" s="5"/>
      <c r="F158" s="5"/>
      <c r="G158" s="5"/>
      <c r="H158" s="12"/>
      <c r="I158" s="5"/>
      <c r="J158" s="5"/>
      <c r="K158" s="5"/>
      <c r="L158" s="5"/>
    </row>
    <row r="159" spans="1:12" ht="14.25">
      <c r="A159" s="5"/>
      <c r="B159" s="5"/>
      <c r="C159" s="5"/>
      <c r="D159" s="5"/>
      <c r="E159" s="5"/>
      <c r="F159" s="5"/>
      <c r="G159" s="5"/>
      <c r="H159" s="12"/>
      <c r="I159" s="5"/>
      <c r="J159" s="5"/>
      <c r="K159" s="5"/>
      <c r="L159" s="5"/>
    </row>
    <row r="160" spans="1:12" ht="14.25">
      <c r="A160" s="5"/>
      <c r="B160" s="5"/>
      <c r="C160" s="5"/>
      <c r="D160" s="5"/>
      <c r="E160" s="5"/>
      <c r="F160" s="5"/>
      <c r="G160" s="5"/>
      <c r="H160" s="12"/>
      <c r="I160" s="5"/>
      <c r="J160" s="5"/>
      <c r="K160" s="5"/>
      <c r="L160" s="5"/>
    </row>
    <row r="161" spans="1:12" ht="14.25">
      <c r="A161" s="5"/>
      <c r="B161" s="5"/>
      <c r="C161" s="5"/>
      <c r="D161" s="5"/>
      <c r="E161" s="5"/>
      <c r="F161" s="5"/>
      <c r="G161" s="5"/>
      <c r="H161" s="12"/>
      <c r="I161" s="5"/>
      <c r="J161" s="5"/>
      <c r="K161" s="5"/>
      <c r="L161" s="5"/>
    </row>
    <row r="162" spans="1:12" ht="14.25">
      <c r="A162" s="5"/>
      <c r="B162" s="5"/>
      <c r="C162" s="5"/>
      <c r="D162" s="5"/>
      <c r="E162" s="5"/>
      <c r="F162" s="5"/>
      <c r="G162" s="5"/>
      <c r="H162" s="12"/>
      <c r="I162" s="5"/>
      <c r="J162" s="5"/>
      <c r="K162" s="5"/>
      <c r="L162" s="5"/>
    </row>
    <row r="163" spans="1:12" ht="14.25">
      <c r="A163" s="5"/>
      <c r="B163" s="5"/>
      <c r="C163" s="5"/>
      <c r="D163" s="5"/>
      <c r="E163" s="5"/>
      <c r="F163" s="5"/>
      <c r="G163" s="5"/>
      <c r="H163" s="12"/>
      <c r="I163" s="5"/>
      <c r="J163" s="5"/>
      <c r="K163" s="5"/>
      <c r="L163" s="5"/>
    </row>
    <row r="164" spans="1:12" ht="14.25">
      <c r="A164" s="5"/>
      <c r="B164" s="5"/>
      <c r="C164" s="5"/>
      <c r="D164" s="5"/>
      <c r="E164" s="5"/>
      <c r="F164" s="5"/>
      <c r="G164" s="5"/>
      <c r="H164" s="12"/>
      <c r="I164" s="5"/>
      <c r="J164" s="5"/>
      <c r="K164" s="5"/>
      <c r="L164" s="5"/>
    </row>
    <row r="165" spans="1:12" ht="14.25">
      <c r="A165" s="5"/>
      <c r="B165" s="5"/>
      <c r="C165" s="5"/>
      <c r="D165" s="5"/>
      <c r="E165" s="5"/>
      <c r="F165" s="5"/>
      <c r="G165" s="5"/>
      <c r="H165" s="12"/>
      <c r="I165" s="5"/>
      <c r="J165" s="5"/>
      <c r="K165" s="5"/>
      <c r="L165" s="5"/>
    </row>
    <row r="166" spans="1:12" ht="14.25">
      <c r="A166" s="5"/>
      <c r="B166" s="5"/>
      <c r="C166" s="5"/>
      <c r="D166" s="5"/>
      <c r="E166" s="5"/>
      <c r="F166" s="5"/>
      <c r="G166" s="5"/>
      <c r="H166" s="12"/>
      <c r="I166" s="5"/>
      <c r="J166" s="5"/>
      <c r="K166" s="5"/>
      <c r="L166" s="5"/>
    </row>
    <row r="167" spans="1:12" ht="14.25">
      <c r="A167" s="5"/>
      <c r="B167" s="5"/>
      <c r="C167" s="5"/>
      <c r="D167" s="5"/>
      <c r="E167" s="5"/>
      <c r="F167" s="5"/>
      <c r="G167" s="5"/>
      <c r="H167" s="12"/>
      <c r="I167" s="5"/>
      <c r="J167" s="5"/>
      <c r="K167" s="5"/>
      <c r="L167" s="5"/>
    </row>
    <row r="168" spans="1:12" ht="14.25">
      <c r="A168" s="5"/>
      <c r="B168" s="5"/>
      <c r="C168" s="5"/>
      <c r="D168" s="5"/>
      <c r="E168" s="5"/>
      <c r="F168" s="5"/>
      <c r="G168" s="5"/>
      <c r="H168" s="12"/>
      <c r="I168" s="5"/>
      <c r="J168" s="5"/>
      <c r="K168" s="5"/>
      <c r="L168" s="5"/>
    </row>
    <row r="169" spans="1:12" ht="14.25">
      <c r="A169" s="5"/>
      <c r="B169" s="5"/>
      <c r="C169" s="5"/>
      <c r="D169" s="5"/>
      <c r="E169" s="5"/>
      <c r="F169" s="5"/>
      <c r="G169" s="5"/>
      <c r="H169" s="12"/>
      <c r="I169" s="5"/>
      <c r="J169" s="5"/>
      <c r="K169" s="5"/>
      <c r="L169" s="5"/>
    </row>
    <row r="170" spans="1:12" ht="14.25">
      <c r="A170" s="5"/>
      <c r="B170" s="5"/>
      <c r="C170" s="5"/>
      <c r="D170" s="5"/>
      <c r="E170" s="5"/>
      <c r="F170" s="5"/>
      <c r="G170" s="5"/>
      <c r="H170" s="12"/>
      <c r="I170" s="5"/>
      <c r="J170" s="5"/>
      <c r="K170" s="5"/>
      <c r="L170" s="5"/>
    </row>
    <row r="171" spans="1:12" ht="14.25">
      <c r="A171" s="5"/>
      <c r="B171" s="5"/>
      <c r="C171" s="5"/>
      <c r="D171" s="5"/>
      <c r="E171" s="5"/>
      <c r="F171" s="5"/>
      <c r="G171" s="5"/>
      <c r="H171" s="12"/>
      <c r="I171" s="5"/>
      <c r="J171" s="5"/>
      <c r="K171" s="5"/>
      <c r="L171" s="5"/>
    </row>
    <row r="172" spans="1:12" ht="14.25">
      <c r="A172" s="5"/>
      <c r="B172" s="5"/>
      <c r="C172" s="5"/>
      <c r="D172" s="5"/>
      <c r="E172" s="5"/>
      <c r="F172" s="5"/>
      <c r="G172" s="5"/>
      <c r="H172" s="12"/>
      <c r="I172" s="5"/>
      <c r="J172" s="5"/>
      <c r="K172" s="5"/>
      <c r="L172" s="5"/>
    </row>
    <row r="173" spans="1:12" ht="14.25">
      <c r="A173" s="5"/>
      <c r="B173" s="5"/>
      <c r="C173" s="5"/>
      <c r="D173" s="5"/>
      <c r="E173" s="5"/>
      <c r="F173" s="5"/>
      <c r="G173" s="5"/>
      <c r="H173" s="12"/>
      <c r="I173" s="5"/>
      <c r="J173" s="5"/>
      <c r="K173" s="5"/>
      <c r="L173" s="5"/>
    </row>
    <row r="174" spans="1:12" ht="14.25">
      <c r="A174" s="5"/>
      <c r="B174" s="5"/>
      <c r="C174" s="5"/>
      <c r="D174" s="5"/>
      <c r="E174" s="5"/>
      <c r="F174" s="5"/>
      <c r="G174" s="5"/>
      <c r="H174" s="12"/>
      <c r="I174" s="7"/>
      <c r="J174" s="5"/>
      <c r="K174" s="5"/>
      <c r="L174" s="5"/>
    </row>
    <row r="175" spans="1:12" ht="14.25">
      <c r="A175" s="5"/>
      <c r="B175" s="5"/>
      <c r="C175" s="5"/>
      <c r="D175" s="5"/>
      <c r="E175" s="5"/>
      <c r="F175" s="5"/>
      <c r="G175" s="5"/>
      <c r="H175" s="12"/>
      <c r="I175" s="7"/>
      <c r="J175" s="5"/>
      <c r="K175" s="5"/>
      <c r="L175" s="5"/>
    </row>
    <row r="176" spans="1:12" ht="14.25">
      <c r="A176" s="5"/>
      <c r="B176" s="5"/>
      <c r="C176" s="5"/>
      <c r="D176" s="5"/>
      <c r="E176" s="5"/>
      <c r="F176" s="5"/>
      <c r="G176" s="5"/>
      <c r="H176" s="12"/>
      <c r="I176" s="7"/>
      <c r="J176" s="5"/>
      <c r="K176" s="5"/>
      <c r="L176" s="5"/>
    </row>
    <row r="177" spans="1:12" ht="14.25">
      <c r="A177" s="5"/>
      <c r="B177" s="5"/>
      <c r="C177" s="5"/>
      <c r="D177" s="5"/>
      <c r="E177" s="5"/>
      <c r="F177" s="5"/>
      <c r="G177" s="5"/>
      <c r="H177" s="12"/>
      <c r="I177" s="7"/>
      <c r="J177" s="7"/>
      <c r="K177" s="8"/>
      <c r="L177" s="5"/>
    </row>
    <row r="178" spans="1:12" ht="14.25">
      <c r="A178" s="8"/>
      <c r="B178" s="8"/>
      <c r="C178" s="8"/>
      <c r="D178" s="8"/>
      <c r="E178" s="8"/>
      <c r="F178" s="8"/>
      <c r="G178" s="8"/>
      <c r="H178" s="40"/>
      <c r="I178" s="5"/>
      <c r="J178" s="5"/>
      <c r="K178" s="5"/>
      <c r="L178" s="5"/>
    </row>
    <row r="179" spans="1:12" ht="14.25">
      <c r="A179" s="5"/>
      <c r="B179" s="5"/>
      <c r="C179" s="5"/>
      <c r="D179" s="5"/>
      <c r="E179" s="5"/>
      <c r="F179" s="5"/>
      <c r="G179" s="5"/>
      <c r="H179" s="12"/>
      <c r="I179" s="5"/>
      <c r="J179" s="5"/>
      <c r="K179" s="5"/>
      <c r="L179" s="5"/>
    </row>
    <row r="180" spans="1:12" ht="14.25">
      <c r="A180" s="5"/>
      <c r="B180" s="5"/>
      <c r="C180" s="5"/>
      <c r="D180" s="5"/>
      <c r="E180" s="5"/>
      <c r="F180" s="5"/>
      <c r="G180" s="5"/>
      <c r="H180" s="12"/>
      <c r="I180" s="5"/>
      <c r="J180" s="5"/>
      <c r="K180" s="5"/>
      <c r="L180" s="5"/>
    </row>
    <row r="181" spans="1:12" ht="14.25">
      <c r="A181" s="5"/>
      <c r="B181" s="5"/>
      <c r="C181" s="5"/>
      <c r="D181" s="5"/>
      <c r="E181" s="5"/>
      <c r="F181" s="5"/>
      <c r="G181" s="5"/>
      <c r="H181" s="12"/>
      <c r="I181" s="5"/>
      <c r="J181" s="5"/>
      <c r="K181" s="5"/>
      <c r="L181" s="5"/>
    </row>
    <row r="182" spans="1:12" ht="14.25">
      <c r="A182" s="5"/>
      <c r="B182" s="5"/>
      <c r="C182" s="5"/>
      <c r="D182" s="5"/>
      <c r="E182" s="5"/>
      <c r="F182" s="5"/>
      <c r="G182" s="5"/>
      <c r="H182" s="12"/>
      <c r="I182" s="5"/>
      <c r="J182" s="5"/>
      <c r="K182" s="5"/>
      <c r="L182" s="5"/>
    </row>
    <row r="183" spans="1:12" ht="14.25">
      <c r="A183" s="5"/>
      <c r="B183" s="5"/>
      <c r="C183" s="5"/>
      <c r="D183" s="5"/>
      <c r="E183" s="5"/>
      <c r="F183" s="5"/>
      <c r="G183" s="5"/>
      <c r="H183" s="12"/>
      <c r="I183" s="7"/>
      <c r="J183" s="7"/>
      <c r="K183" s="8"/>
      <c r="L183" s="8"/>
    </row>
    <row r="184" spans="1:12" ht="14.25">
      <c r="A184" s="8"/>
      <c r="B184" s="8"/>
      <c r="C184" s="8"/>
      <c r="D184" s="8"/>
      <c r="E184" s="8"/>
      <c r="F184" s="8"/>
      <c r="G184" s="8"/>
      <c r="H184" s="40"/>
      <c r="I184" s="7"/>
      <c r="J184" s="7"/>
      <c r="K184" s="8"/>
      <c r="L184" s="8"/>
    </row>
    <row r="185" spans="1:12" ht="14.25">
      <c r="A185" s="5"/>
      <c r="B185" s="5"/>
      <c r="C185" s="5"/>
      <c r="D185" s="5"/>
      <c r="E185" s="5"/>
      <c r="F185" s="5"/>
      <c r="G185" s="5"/>
      <c r="H185" s="12"/>
      <c r="I185" s="7"/>
      <c r="J185" s="5"/>
      <c r="K185" s="5"/>
      <c r="L185" s="5"/>
    </row>
    <row r="186" spans="1:12" ht="14.25">
      <c r="A186" s="5"/>
      <c r="B186" s="5"/>
      <c r="C186" s="5"/>
      <c r="D186" s="5"/>
      <c r="E186" s="5"/>
      <c r="F186" s="5"/>
      <c r="G186" s="5"/>
      <c r="H186" s="12"/>
      <c r="I186" s="7"/>
      <c r="J186" s="5"/>
      <c r="K186" s="5"/>
      <c r="L186" s="5"/>
    </row>
    <row r="187" spans="1:12" ht="14.25">
      <c r="A187" s="5"/>
      <c r="B187" s="5"/>
      <c r="C187" s="5"/>
      <c r="D187" s="5"/>
      <c r="E187" s="5"/>
      <c r="F187" s="5"/>
      <c r="G187" s="5"/>
      <c r="H187" s="12"/>
      <c r="I187" s="7"/>
      <c r="J187" s="7"/>
      <c r="K187" s="8"/>
      <c r="L187" s="5"/>
    </row>
    <row r="188" spans="1:12" ht="14.25">
      <c r="A188" s="8"/>
      <c r="B188" s="8"/>
      <c r="C188" s="8"/>
      <c r="D188" s="8"/>
      <c r="E188" s="8"/>
      <c r="F188" s="8"/>
      <c r="G188" s="8"/>
      <c r="H188" s="40"/>
      <c r="I188" s="5"/>
      <c r="J188" s="5"/>
      <c r="K188" s="5"/>
      <c r="L188" s="5"/>
    </row>
    <row r="189" spans="1:12" ht="14.25">
      <c r="A189" s="5"/>
      <c r="B189" s="5"/>
      <c r="C189" s="5"/>
      <c r="D189" s="5"/>
      <c r="E189" s="5"/>
      <c r="F189" s="5"/>
      <c r="G189" s="5"/>
      <c r="H189" s="12"/>
      <c r="I189" s="5"/>
      <c r="J189" s="5"/>
      <c r="K189" s="5"/>
      <c r="L189" s="5"/>
    </row>
    <row r="190" spans="1:12" ht="14.25">
      <c r="A190" s="5"/>
      <c r="B190" s="5"/>
      <c r="C190" s="5"/>
      <c r="D190" s="5"/>
      <c r="E190" s="5"/>
      <c r="F190" s="5"/>
      <c r="G190" s="5"/>
      <c r="H190" s="12"/>
      <c r="I190" s="5"/>
      <c r="J190" s="5"/>
      <c r="K190" s="5"/>
      <c r="L190" s="5"/>
    </row>
    <row r="191" spans="1:12" ht="14.25">
      <c r="A191" s="5"/>
      <c r="B191" s="5"/>
      <c r="C191" s="5"/>
      <c r="D191" s="5"/>
      <c r="E191" s="5"/>
      <c r="F191" s="5"/>
      <c r="G191" s="5"/>
      <c r="H191" s="12"/>
      <c r="I191" s="5"/>
      <c r="J191" s="5"/>
      <c r="K191" s="5"/>
      <c r="L191" s="5"/>
    </row>
    <row r="192" spans="1:12" ht="14.25">
      <c r="A192" s="5"/>
      <c r="B192" s="5"/>
      <c r="C192" s="5"/>
      <c r="D192" s="5"/>
      <c r="E192" s="5"/>
      <c r="F192" s="5"/>
      <c r="G192" s="5"/>
      <c r="H192" s="12"/>
      <c r="I192" s="5"/>
      <c r="J192" s="5"/>
      <c r="K192" s="5"/>
      <c r="L192" s="5"/>
    </row>
    <row r="193" spans="1:12" ht="14.25">
      <c r="A193" s="5"/>
      <c r="B193" s="5"/>
      <c r="C193" s="5"/>
      <c r="D193" s="5"/>
      <c r="E193" s="5"/>
      <c r="F193" s="5"/>
      <c r="G193" s="5"/>
      <c r="H193" s="12"/>
      <c r="I193" s="7"/>
      <c r="J193" s="5"/>
      <c r="K193" s="5"/>
      <c r="L193" s="5"/>
    </row>
    <row r="194" spans="1:12" ht="14.25">
      <c r="A194" s="5"/>
      <c r="B194" s="5"/>
      <c r="C194" s="5"/>
      <c r="D194" s="5"/>
      <c r="E194" s="5"/>
      <c r="F194" s="5"/>
      <c r="G194" s="5"/>
      <c r="H194" s="12"/>
      <c r="I194" s="7"/>
      <c r="J194" s="5"/>
      <c r="K194" s="5"/>
      <c r="L194" s="5"/>
    </row>
    <row r="195" spans="1:12" ht="14.25">
      <c r="A195" s="5"/>
      <c r="B195" s="5"/>
      <c r="C195" s="5"/>
      <c r="D195" s="5"/>
      <c r="E195" s="5"/>
      <c r="F195" s="5"/>
      <c r="G195" s="5"/>
      <c r="H195" s="12"/>
      <c r="I195" s="5"/>
      <c r="J195" s="5"/>
      <c r="K195" s="5"/>
      <c r="L195" s="5"/>
    </row>
    <row r="196" spans="1:12" ht="14.25">
      <c r="A196" s="5"/>
      <c r="B196" s="5"/>
      <c r="C196" s="5"/>
      <c r="D196" s="5"/>
      <c r="E196" s="5"/>
      <c r="F196" s="5"/>
      <c r="G196" s="5"/>
      <c r="H196" s="12"/>
      <c r="I196" s="7"/>
      <c r="J196" s="5"/>
      <c r="K196" s="5"/>
      <c r="L196" s="5"/>
    </row>
    <row r="197" spans="1:12" ht="14.25">
      <c r="A197" s="5"/>
      <c r="B197" s="5"/>
      <c r="C197" s="5"/>
      <c r="D197" s="5"/>
      <c r="E197" s="5"/>
      <c r="F197" s="5"/>
      <c r="G197" s="5"/>
      <c r="H197" s="12"/>
      <c r="I197" s="7"/>
      <c r="J197" s="5"/>
      <c r="K197" s="5"/>
      <c r="L197" s="5"/>
    </row>
    <row r="198" spans="1:12" ht="14.25">
      <c r="A198" s="5"/>
      <c r="B198" s="5"/>
      <c r="C198" s="5"/>
      <c r="D198" s="5"/>
      <c r="E198" s="5"/>
      <c r="F198" s="5"/>
      <c r="G198" s="5"/>
      <c r="H198" s="12"/>
      <c r="I198" s="7"/>
      <c r="J198" s="5"/>
      <c r="K198" s="5"/>
      <c r="L198" s="5"/>
    </row>
    <row r="199" spans="1:12" ht="14.25">
      <c r="A199" s="5"/>
      <c r="B199" s="5"/>
      <c r="C199" s="5"/>
      <c r="D199" s="5"/>
      <c r="E199" s="5"/>
      <c r="F199" s="5"/>
      <c r="G199" s="5"/>
      <c r="H199" s="12"/>
      <c r="I199" s="7"/>
      <c r="J199" s="7"/>
      <c r="K199" s="8"/>
      <c r="L199" s="5"/>
    </row>
    <row r="200" spans="1:12" ht="14.25">
      <c r="A200" s="8"/>
      <c r="B200" s="8"/>
      <c r="C200" s="8"/>
      <c r="D200" s="8"/>
      <c r="E200" s="8"/>
      <c r="F200" s="8"/>
      <c r="G200" s="8"/>
      <c r="H200" s="40"/>
      <c r="I200" s="7"/>
      <c r="J200" s="7"/>
      <c r="K200" s="8"/>
      <c r="L200" s="5"/>
    </row>
    <row r="201" spans="1:12" ht="14.25">
      <c r="A201" s="5"/>
      <c r="B201" s="5"/>
      <c r="C201" s="5"/>
      <c r="D201" s="5"/>
      <c r="E201" s="5"/>
      <c r="F201" s="5"/>
      <c r="G201" s="5"/>
      <c r="H201" s="12"/>
      <c r="I201" s="7"/>
      <c r="J201" s="5"/>
      <c r="K201" s="5"/>
      <c r="L201" s="5"/>
    </row>
    <row r="202" spans="1:12" ht="14.25">
      <c r="A202" s="5"/>
      <c r="B202" s="5"/>
      <c r="C202" s="5"/>
      <c r="D202" s="5"/>
      <c r="E202" s="5"/>
      <c r="F202" s="5"/>
      <c r="G202" s="5"/>
      <c r="H202" s="12"/>
      <c r="I202" s="5"/>
      <c r="J202" s="5"/>
      <c r="K202" s="5"/>
      <c r="L202" s="5"/>
    </row>
    <row r="203" spans="1:12" ht="14.25">
      <c r="A203" s="5"/>
      <c r="B203" s="5"/>
      <c r="C203" s="5"/>
      <c r="D203" s="5"/>
      <c r="E203" s="5"/>
      <c r="F203" s="5"/>
      <c r="G203" s="5"/>
      <c r="H203" s="12"/>
      <c r="I203" s="7"/>
      <c r="J203" s="7"/>
      <c r="K203" s="8"/>
      <c r="L203" s="5"/>
    </row>
    <row r="204" spans="1:12" ht="14.25">
      <c r="A204" s="8"/>
      <c r="B204" s="8"/>
      <c r="C204" s="8"/>
      <c r="D204" s="8"/>
      <c r="E204" s="8"/>
      <c r="F204" s="8"/>
      <c r="G204" s="8"/>
      <c r="H204" s="40"/>
      <c r="I204" s="5"/>
      <c r="J204" s="5"/>
      <c r="K204" s="5"/>
      <c r="L204" s="5"/>
    </row>
    <row r="205" spans="1:12" ht="14.25">
      <c r="A205" s="5"/>
      <c r="B205" s="5"/>
      <c r="C205" s="5"/>
      <c r="D205" s="5"/>
      <c r="E205" s="5"/>
      <c r="F205" s="5"/>
      <c r="G205" s="5"/>
      <c r="H205" s="12"/>
      <c r="I205" s="5"/>
      <c r="J205" s="5"/>
      <c r="K205" s="5"/>
      <c r="L205" s="5"/>
    </row>
    <row r="206" spans="1:12" ht="14.25">
      <c r="A206" s="5"/>
      <c r="B206" s="5"/>
      <c r="C206" s="5"/>
      <c r="D206" s="5"/>
      <c r="E206" s="5"/>
      <c r="F206" s="5"/>
      <c r="G206" s="5"/>
      <c r="H206" s="12"/>
      <c r="I206" s="5"/>
      <c r="J206" s="5"/>
      <c r="K206" s="5"/>
      <c r="L206" s="5"/>
    </row>
    <row r="207" spans="1:12" ht="14.25">
      <c r="A207" s="5"/>
      <c r="B207" s="5"/>
      <c r="C207" s="5"/>
      <c r="D207" s="5"/>
      <c r="E207" s="5"/>
      <c r="F207" s="5"/>
      <c r="G207" s="5"/>
      <c r="H207" s="12"/>
      <c r="I207" s="7"/>
      <c r="J207" s="5"/>
      <c r="K207" s="5"/>
      <c r="L207" s="5"/>
    </row>
    <row r="208" spans="1:12" ht="14.25">
      <c r="A208" s="5"/>
      <c r="B208" s="5"/>
      <c r="C208" s="5"/>
      <c r="D208" s="5"/>
      <c r="E208" s="5"/>
      <c r="F208" s="5"/>
      <c r="G208" s="5"/>
      <c r="H208" s="12"/>
      <c r="I208" s="7"/>
      <c r="J208" s="5"/>
      <c r="K208" s="5"/>
      <c r="L208" s="5"/>
    </row>
    <row r="209" spans="1:12" ht="14.25">
      <c r="A209" s="5"/>
      <c r="B209" s="5"/>
      <c r="C209" s="5"/>
      <c r="D209" s="5"/>
      <c r="E209" s="5"/>
      <c r="F209" s="5"/>
      <c r="G209" s="5"/>
      <c r="H209" s="12"/>
      <c r="I209" s="7"/>
      <c r="J209" s="5"/>
      <c r="K209" s="5"/>
      <c r="L209" s="5"/>
    </row>
    <row r="210" spans="1:12" ht="14.25">
      <c r="A210" s="5"/>
      <c r="B210" s="5"/>
      <c r="C210" s="5"/>
      <c r="D210" s="5"/>
      <c r="E210" s="5"/>
      <c r="F210" s="5"/>
      <c r="G210" s="5"/>
      <c r="H210" s="12"/>
      <c r="I210" s="7"/>
      <c r="J210" s="5"/>
      <c r="K210" s="5"/>
      <c r="L210" s="5"/>
    </row>
    <row r="211" spans="1:12" ht="14.25">
      <c r="A211" s="5"/>
      <c r="B211" s="5"/>
      <c r="C211" s="5"/>
      <c r="D211" s="5"/>
      <c r="E211" s="5"/>
      <c r="F211" s="5"/>
      <c r="G211" s="5"/>
      <c r="H211" s="12"/>
      <c r="I211" s="7"/>
      <c r="J211" s="5"/>
      <c r="K211" s="5"/>
      <c r="L211" s="5"/>
    </row>
    <row r="212" spans="1:12" ht="14.25">
      <c r="A212" s="5"/>
      <c r="B212" s="5"/>
      <c r="C212" s="5"/>
      <c r="D212" s="5"/>
      <c r="E212" s="5"/>
      <c r="F212" s="5"/>
      <c r="G212" s="5"/>
      <c r="H212" s="12"/>
      <c r="I212" s="5"/>
      <c r="J212" s="5"/>
      <c r="K212" s="5"/>
      <c r="L212" s="5"/>
    </row>
    <row r="213" spans="1:12" ht="14.25">
      <c r="A213" s="5"/>
      <c r="B213" s="5"/>
      <c r="C213" s="5"/>
      <c r="D213" s="5"/>
      <c r="E213" s="5"/>
      <c r="F213" s="5"/>
      <c r="G213" s="5"/>
      <c r="H213" s="12"/>
      <c r="I213" s="7"/>
      <c r="J213" s="7"/>
      <c r="K213" s="8"/>
      <c r="L213" s="5"/>
    </row>
    <row r="214" spans="1:12" ht="14.25">
      <c r="A214" s="8"/>
      <c r="B214" s="8"/>
      <c r="C214" s="8"/>
      <c r="D214" s="8"/>
      <c r="E214" s="8"/>
      <c r="F214" s="8"/>
      <c r="G214" s="8"/>
      <c r="H214" s="40"/>
      <c r="I214" s="7"/>
      <c r="J214" s="7"/>
      <c r="K214" s="8"/>
      <c r="L214" s="5"/>
    </row>
    <row r="215" spans="1:12" ht="14.25">
      <c r="A215" s="5"/>
      <c r="B215" s="5"/>
      <c r="C215" s="5"/>
      <c r="D215" s="5"/>
      <c r="E215" s="5"/>
      <c r="F215" s="5"/>
      <c r="G215" s="5"/>
      <c r="H215" s="12"/>
      <c r="I215" s="5"/>
      <c r="J215" s="5"/>
      <c r="K215" s="5"/>
      <c r="L215" s="5"/>
    </row>
    <row r="216" spans="1:12" ht="14.25">
      <c r="A216" s="5"/>
      <c r="B216" s="5"/>
      <c r="C216" s="5"/>
      <c r="D216" s="5"/>
      <c r="E216" s="5"/>
      <c r="F216" s="5"/>
      <c r="G216" s="5"/>
      <c r="H216" s="12"/>
      <c r="I216" s="5"/>
      <c r="J216" s="5"/>
      <c r="K216" s="5"/>
      <c r="L216" s="5"/>
    </row>
    <row r="217" spans="1:12" ht="14.25">
      <c r="A217" s="5"/>
      <c r="B217" s="5"/>
      <c r="C217" s="5"/>
      <c r="D217" s="5"/>
      <c r="E217" s="5"/>
      <c r="F217" s="5"/>
      <c r="G217" s="5"/>
      <c r="H217" s="12"/>
      <c r="I217" s="7"/>
      <c r="J217" s="5"/>
      <c r="K217" s="5"/>
      <c r="L217" s="5"/>
    </row>
    <row r="218" spans="1:12" ht="14.25">
      <c r="A218" s="5"/>
      <c r="B218" s="5"/>
      <c r="C218" s="5"/>
      <c r="D218" s="5"/>
      <c r="E218" s="5"/>
      <c r="F218" s="5"/>
      <c r="G218" s="5"/>
      <c r="H218" s="12"/>
      <c r="I218" s="5"/>
      <c r="J218" s="5"/>
      <c r="K218" s="5"/>
      <c r="L218" s="5"/>
    </row>
    <row r="219" spans="1:12" ht="14.25">
      <c r="A219" s="5"/>
      <c r="B219" s="5"/>
      <c r="C219" s="5"/>
      <c r="D219" s="5"/>
      <c r="E219" s="5"/>
      <c r="F219" s="5"/>
      <c r="G219" s="5"/>
      <c r="H219" s="12"/>
      <c r="I219" s="7"/>
      <c r="J219" s="5"/>
      <c r="K219" s="5"/>
      <c r="L219" s="5"/>
    </row>
    <row r="220" spans="1:12" ht="14.25">
      <c r="A220" s="5"/>
      <c r="B220" s="5"/>
      <c r="C220" s="5"/>
      <c r="D220" s="5"/>
      <c r="E220" s="5"/>
      <c r="F220" s="5"/>
      <c r="G220" s="5"/>
      <c r="H220" s="12"/>
      <c r="I220" s="5"/>
      <c r="J220" s="5"/>
      <c r="K220" s="5"/>
      <c r="L220" s="5"/>
    </row>
    <row r="221" spans="1:12" ht="14.25">
      <c r="A221" s="5"/>
      <c r="B221" s="5"/>
      <c r="C221" s="5"/>
      <c r="D221" s="5"/>
      <c r="E221" s="5"/>
      <c r="F221" s="5"/>
      <c r="G221" s="5"/>
      <c r="H221" s="12"/>
      <c r="I221" s="7"/>
      <c r="J221" s="7"/>
      <c r="K221" s="8"/>
      <c r="L221" s="5"/>
    </row>
    <row r="222" spans="1:12" ht="14.25">
      <c r="A222" s="8"/>
      <c r="B222" s="8"/>
      <c r="C222" s="8"/>
      <c r="D222" s="8"/>
      <c r="E222" s="8"/>
      <c r="F222" s="8"/>
      <c r="G222" s="8"/>
      <c r="H222" s="40"/>
      <c r="I222" s="5"/>
      <c r="J222" s="5"/>
      <c r="K222" s="5"/>
      <c r="L222" s="5"/>
    </row>
    <row r="223" spans="1:12" ht="14.25">
      <c r="A223" s="5"/>
      <c r="B223" s="5"/>
      <c r="C223" s="5"/>
      <c r="D223" s="5"/>
      <c r="E223" s="5"/>
      <c r="F223" s="5"/>
      <c r="G223" s="5"/>
      <c r="H223" s="12"/>
      <c r="I223" s="5"/>
      <c r="J223" s="5"/>
      <c r="K223" s="5"/>
      <c r="L223" s="5"/>
    </row>
    <row r="224" spans="1:12" ht="14.25">
      <c r="A224" s="5"/>
      <c r="B224" s="5"/>
      <c r="C224" s="5"/>
      <c r="D224" s="5"/>
      <c r="E224" s="5"/>
      <c r="F224" s="5"/>
      <c r="G224" s="5"/>
      <c r="H224" s="12"/>
      <c r="I224" s="7"/>
      <c r="J224" s="5"/>
      <c r="K224" s="5"/>
      <c r="L224" s="5"/>
    </row>
    <row r="225" spans="1:12" ht="14.25">
      <c r="A225" s="5"/>
      <c r="B225" s="5"/>
      <c r="C225" s="5"/>
      <c r="D225" s="5"/>
      <c r="E225" s="5"/>
      <c r="F225" s="5"/>
      <c r="G225" s="5"/>
      <c r="H225" s="12"/>
      <c r="I225" s="7"/>
      <c r="J225" s="7"/>
      <c r="K225" s="8"/>
      <c r="L225" s="5"/>
    </row>
    <row r="226" spans="1:12" ht="14.25">
      <c r="A226" s="8"/>
      <c r="B226" s="8"/>
      <c r="C226" s="8"/>
      <c r="D226" s="8"/>
      <c r="E226" s="8"/>
      <c r="F226" s="8"/>
      <c r="G226" s="8"/>
      <c r="H226" s="40"/>
      <c r="I226" s="7"/>
      <c r="J226" s="7"/>
      <c r="K226" s="8"/>
      <c r="L226" s="5"/>
    </row>
    <row r="227" spans="1:12" ht="14.25">
      <c r="A227" s="5"/>
      <c r="B227" s="5"/>
      <c r="C227" s="5"/>
      <c r="D227" s="5"/>
      <c r="E227" s="5"/>
      <c r="F227" s="5"/>
      <c r="G227" s="5"/>
      <c r="H227" s="12"/>
      <c r="I227" s="5"/>
      <c r="J227" s="5"/>
      <c r="K227" s="5"/>
      <c r="L227" s="5"/>
    </row>
    <row r="228" spans="1:12" ht="14.25">
      <c r="A228" s="5"/>
      <c r="B228" s="5"/>
      <c r="C228" s="5"/>
      <c r="D228" s="5"/>
      <c r="E228" s="5"/>
      <c r="F228" s="5"/>
      <c r="G228" s="5"/>
      <c r="H228" s="12"/>
      <c r="I228" s="5"/>
      <c r="J228" s="5"/>
      <c r="K228" s="5"/>
      <c r="L228" s="5"/>
    </row>
    <row r="229" spans="1:12" ht="14.25">
      <c r="A229" s="5"/>
      <c r="B229" s="5"/>
      <c r="C229" s="5"/>
      <c r="D229" s="5"/>
      <c r="E229" s="5"/>
      <c r="F229" s="5"/>
      <c r="G229" s="5"/>
      <c r="H229" s="12"/>
      <c r="I229" s="5"/>
      <c r="J229" s="5"/>
      <c r="K229" s="5"/>
      <c r="L229" s="5"/>
    </row>
    <row r="230" spans="1:12" ht="14.25">
      <c r="A230" s="5"/>
      <c r="B230" s="5"/>
      <c r="C230" s="5"/>
      <c r="D230" s="5"/>
      <c r="E230" s="5"/>
      <c r="F230" s="5"/>
      <c r="G230" s="5"/>
      <c r="H230" s="12"/>
      <c r="I230" s="5"/>
      <c r="J230" s="5"/>
      <c r="K230" s="5"/>
      <c r="L230" s="5"/>
    </row>
    <row r="231" spans="1:12" ht="14.25">
      <c r="A231" s="5"/>
      <c r="B231" s="5"/>
      <c r="C231" s="5"/>
      <c r="D231" s="5"/>
      <c r="E231" s="5"/>
      <c r="F231" s="5"/>
      <c r="G231" s="5"/>
      <c r="H231" s="12"/>
      <c r="I231" s="7"/>
      <c r="J231" s="5"/>
      <c r="K231" s="5"/>
      <c r="L231" s="5"/>
    </row>
    <row r="232" spans="1:12" ht="14.25">
      <c r="A232" s="5"/>
      <c r="B232" s="5"/>
      <c r="C232" s="5"/>
      <c r="D232" s="5"/>
      <c r="E232" s="5"/>
      <c r="F232" s="5"/>
      <c r="G232" s="5"/>
      <c r="H232" s="12"/>
      <c r="I232" s="5"/>
      <c r="J232" s="5"/>
      <c r="K232" s="5"/>
      <c r="L232" s="5"/>
    </row>
    <row r="233" spans="1:12" ht="14.25">
      <c r="A233" s="5"/>
      <c r="B233" s="5"/>
      <c r="C233" s="5"/>
      <c r="D233" s="5"/>
      <c r="E233" s="5"/>
      <c r="F233" s="5"/>
      <c r="G233" s="5"/>
      <c r="H233" s="12"/>
      <c r="I233" s="5"/>
      <c r="J233" s="5"/>
      <c r="K233" s="5"/>
      <c r="L233" s="5"/>
    </row>
    <row r="234" spans="1:12" ht="14.25">
      <c r="A234" s="5"/>
      <c r="B234" s="5"/>
      <c r="C234" s="5"/>
      <c r="D234" s="5"/>
      <c r="E234" s="5"/>
      <c r="F234" s="5"/>
      <c r="G234" s="5"/>
      <c r="H234" s="12"/>
      <c r="I234" s="5"/>
      <c r="J234" s="5"/>
      <c r="K234" s="5"/>
      <c r="L234" s="5"/>
    </row>
    <row r="235" spans="1:12" ht="14.25">
      <c r="A235" s="5"/>
      <c r="B235" s="5"/>
      <c r="C235" s="5"/>
      <c r="D235" s="5"/>
      <c r="E235" s="5"/>
      <c r="F235" s="5"/>
      <c r="G235" s="5"/>
      <c r="H235" s="12"/>
      <c r="I235" s="7"/>
      <c r="J235" s="5"/>
      <c r="K235" s="5"/>
      <c r="L235" s="5"/>
    </row>
    <row r="236" spans="1:12" ht="14.25">
      <c r="A236" s="5"/>
      <c r="B236" s="5"/>
      <c r="C236" s="5"/>
      <c r="D236" s="5"/>
      <c r="E236" s="5"/>
      <c r="F236" s="5"/>
      <c r="G236" s="5"/>
      <c r="H236" s="12"/>
      <c r="I236" s="5"/>
      <c r="J236" s="5"/>
      <c r="K236" s="5"/>
      <c r="L236" s="5"/>
    </row>
    <row r="237" spans="1:12" ht="14.25">
      <c r="A237" s="5"/>
      <c r="B237" s="5"/>
      <c r="C237" s="5"/>
      <c r="D237" s="5"/>
      <c r="E237" s="5"/>
      <c r="F237" s="5"/>
      <c r="G237" s="5"/>
      <c r="H237" s="12"/>
      <c r="I237" s="5"/>
      <c r="J237" s="5"/>
      <c r="K237" s="5"/>
      <c r="L237" s="5"/>
    </row>
    <row r="238" spans="1:12" ht="14.25">
      <c r="A238" s="5"/>
      <c r="B238" s="5"/>
      <c r="C238" s="5"/>
      <c r="D238" s="5"/>
      <c r="E238" s="5"/>
      <c r="F238" s="5"/>
      <c r="G238" s="5"/>
      <c r="H238" s="12"/>
      <c r="I238" s="7"/>
      <c r="J238" s="7"/>
      <c r="K238" s="8"/>
      <c r="L238" s="8"/>
    </row>
    <row r="239" spans="1:12" ht="14.25">
      <c r="A239" s="8"/>
      <c r="B239" s="8"/>
      <c r="C239" s="8"/>
      <c r="D239" s="8"/>
      <c r="E239" s="8"/>
      <c r="F239" s="8"/>
      <c r="G239" s="8"/>
      <c r="H239" s="40"/>
      <c r="I239" s="7"/>
      <c r="J239" s="7"/>
      <c r="K239" s="8"/>
      <c r="L239" s="8"/>
    </row>
    <row r="240" spans="1:12" ht="14.25">
      <c r="A240" s="5"/>
      <c r="B240" s="5"/>
      <c r="C240" s="5"/>
      <c r="D240" s="5"/>
      <c r="E240" s="5"/>
      <c r="F240" s="5"/>
      <c r="G240" s="5"/>
      <c r="H240" s="12"/>
      <c r="I240" s="5"/>
      <c r="J240" s="5"/>
      <c r="K240" s="5"/>
      <c r="L240" s="5"/>
    </row>
    <row r="241" spans="1:12" ht="14.25">
      <c r="A241" s="5"/>
      <c r="B241" s="5"/>
      <c r="C241" s="5"/>
      <c r="D241" s="5"/>
      <c r="E241" s="5"/>
      <c r="F241" s="5"/>
      <c r="G241" s="5"/>
      <c r="H241" s="12"/>
      <c r="I241" s="7"/>
      <c r="J241" s="5"/>
      <c r="K241" s="5"/>
      <c r="L241" s="5"/>
    </row>
    <row r="242" spans="1:12" ht="14.25">
      <c r="A242" s="5"/>
      <c r="B242" s="5"/>
      <c r="C242" s="5"/>
      <c r="D242" s="5"/>
      <c r="E242" s="5"/>
      <c r="F242" s="5"/>
      <c r="G242" s="5"/>
      <c r="H242" s="12"/>
      <c r="I242" s="7"/>
      <c r="J242" s="7"/>
      <c r="K242" s="8"/>
      <c r="L242" s="5"/>
    </row>
    <row r="243" spans="1:12" ht="14.25">
      <c r="A243" s="8"/>
      <c r="B243" s="8"/>
      <c r="C243" s="8"/>
      <c r="D243" s="8"/>
      <c r="E243" s="8"/>
      <c r="F243" s="8"/>
      <c r="G243" s="8"/>
      <c r="H243" s="40"/>
      <c r="I243" s="5"/>
      <c r="J243" s="5"/>
      <c r="K243" s="5"/>
      <c r="L243" s="5"/>
    </row>
    <row r="244" spans="1:12" ht="14.25">
      <c r="A244" s="5"/>
      <c r="B244" s="5"/>
      <c r="C244" s="5"/>
      <c r="D244" s="5"/>
      <c r="E244" s="5"/>
      <c r="F244" s="5"/>
      <c r="G244" s="5"/>
      <c r="H244" s="12"/>
      <c r="I244" s="7"/>
      <c r="J244" s="5"/>
      <c r="K244" s="5"/>
      <c r="L244" s="5"/>
    </row>
    <row r="245" spans="1:12" ht="14.25">
      <c r="A245" s="5"/>
      <c r="B245" s="5"/>
      <c r="C245" s="5"/>
      <c r="D245" s="5"/>
      <c r="E245" s="5"/>
      <c r="F245" s="5"/>
      <c r="G245" s="5"/>
      <c r="H245" s="12"/>
      <c r="I245" s="7"/>
      <c r="J245" s="5"/>
      <c r="K245" s="5"/>
      <c r="L245" s="5"/>
    </row>
    <row r="246" spans="1:12" ht="14.25">
      <c r="A246" s="5"/>
      <c r="B246" s="5"/>
      <c r="C246" s="5"/>
      <c r="D246" s="5"/>
      <c r="E246" s="5"/>
      <c r="F246" s="5"/>
      <c r="G246" s="5"/>
      <c r="H246" s="12"/>
      <c r="I246" s="7"/>
      <c r="J246" s="5"/>
      <c r="K246" s="5"/>
      <c r="L246" s="5"/>
    </row>
    <row r="247" spans="1:12" ht="14.25">
      <c r="A247" s="5"/>
      <c r="B247" s="5"/>
      <c r="C247" s="5"/>
      <c r="D247" s="5"/>
      <c r="E247" s="5"/>
      <c r="F247" s="5"/>
      <c r="G247" s="5"/>
      <c r="H247" s="12"/>
      <c r="I247" s="7"/>
      <c r="J247" s="5"/>
      <c r="K247" s="5"/>
      <c r="L247" s="5"/>
    </row>
    <row r="248" spans="1:12" ht="14.25">
      <c r="A248" s="5"/>
      <c r="B248" s="5"/>
      <c r="C248" s="5"/>
      <c r="D248" s="5"/>
      <c r="E248" s="5"/>
      <c r="F248" s="5"/>
      <c r="G248" s="5"/>
      <c r="H248" s="12"/>
      <c r="I248" s="7"/>
      <c r="J248" s="7"/>
      <c r="K248" s="8"/>
      <c r="L248" s="8"/>
    </row>
    <row r="249" spans="1:12" ht="14.25">
      <c r="A249" s="8"/>
      <c r="B249" s="8"/>
      <c r="C249" s="8"/>
      <c r="D249" s="8"/>
      <c r="E249" s="8"/>
      <c r="F249" s="8"/>
      <c r="G249" s="8"/>
      <c r="H249" s="40"/>
      <c r="I249" s="5"/>
      <c r="J249" s="5"/>
      <c r="K249" s="5"/>
      <c r="L249" s="5"/>
    </row>
    <row r="250" spans="1:12" ht="14.25">
      <c r="A250" s="5"/>
      <c r="B250" s="5"/>
      <c r="C250" s="5"/>
      <c r="D250" s="5"/>
      <c r="E250" s="5"/>
      <c r="F250" s="5"/>
      <c r="G250" s="5"/>
      <c r="H250" s="12"/>
      <c r="I250" s="7"/>
      <c r="J250" s="5"/>
      <c r="K250" s="5"/>
      <c r="L250" s="5"/>
    </row>
    <row r="251" spans="1:12" ht="14.25">
      <c r="A251" s="5"/>
      <c r="B251" s="5"/>
      <c r="C251" s="5"/>
      <c r="D251" s="5"/>
      <c r="E251" s="5"/>
      <c r="F251" s="5"/>
      <c r="G251" s="5"/>
      <c r="H251" s="12"/>
      <c r="I251" s="7"/>
      <c r="J251" s="5"/>
      <c r="K251" s="5"/>
      <c r="L251" s="5"/>
    </row>
    <row r="252" spans="1:12" ht="14.25">
      <c r="A252" s="5"/>
      <c r="B252" s="5"/>
      <c r="C252" s="5"/>
      <c r="D252" s="5"/>
      <c r="E252" s="5"/>
      <c r="F252" s="5"/>
      <c r="G252" s="5"/>
      <c r="H252" s="12"/>
      <c r="I252" s="5"/>
      <c r="J252" s="5"/>
      <c r="K252" s="5"/>
      <c r="L252" s="5"/>
    </row>
    <row r="253" spans="1:12" ht="14.25">
      <c r="A253" s="5"/>
      <c r="B253" s="5"/>
      <c r="C253" s="5"/>
      <c r="D253" s="5"/>
      <c r="E253" s="5"/>
      <c r="F253" s="5"/>
      <c r="G253" s="5"/>
      <c r="H253" s="12"/>
      <c r="I253" s="5"/>
      <c r="J253" s="5"/>
      <c r="K253" s="5"/>
      <c r="L253" s="5"/>
    </row>
    <row r="254" spans="1:12" ht="14.25">
      <c r="A254" s="5"/>
      <c r="B254" s="5"/>
      <c r="C254" s="5"/>
      <c r="D254" s="5"/>
      <c r="E254" s="5"/>
      <c r="F254" s="5"/>
      <c r="G254" s="5"/>
      <c r="H254" s="12"/>
      <c r="I254" s="5"/>
      <c r="J254" s="5"/>
      <c r="K254" s="5"/>
      <c r="L254" s="5"/>
    </row>
    <row r="255" spans="1:12" ht="14.25">
      <c r="A255" s="5"/>
      <c r="B255" s="5"/>
      <c r="C255" s="5"/>
      <c r="D255" s="5"/>
      <c r="E255" s="5"/>
      <c r="F255" s="5"/>
      <c r="G255" s="5"/>
      <c r="H255" s="12"/>
      <c r="I255" s="7"/>
      <c r="J255" s="5"/>
      <c r="K255" s="5"/>
      <c r="L255" s="5"/>
    </row>
    <row r="256" spans="1:12" ht="14.25">
      <c r="A256" s="5"/>
      <c r="B256" s="5"/>
      <c r="C256" s="5"/>
      <c r="D256" s="5"/>
      <c r="E256" s="5"/>
      <c r="F256" s="5"/>
      <c r="G256" s="5"/>
      <c r="H256" s="12"/>
      <c r="I256" s="7"/>
      <c r="J256" s="5"/>
      <c r="K256" s="5"/>
      <c r="L256" s="5"/>
    </row>
    <row r="257" spans="1:12" ht="14.25">
      <c r="A257" s="5"/>
      <c r="B257" s="5"/>
      <c r="C257" s="5"/>
      <c r="D257" s="5"/>
      <c r="E257" s="5"/>
      <c r="F257" s="5"/>
      <c r="G257" s="5"/>
      <c r="H257" s="12"/>
      <c r="I257" s="5"/>
      <c r="J257" s="5"/>
      <c r="K257" s="5"/>
      <c r="L257" s="5"/>
    </row>
    <row r="258" spans="1:12" ht="14.25">
      <c r="A258" s="5"/>
      <c r="B258" s="5"/>
      <c r="C258" s="5"/>
      <c r="D258" s="5"/>
      <c r="E258" s="5"/>
      <c r="F258" s="5"/>
      <c r="G258" s="5"/>
      <c r="H258" s="12"/>
      <c r="I258" s="7"/>
      <c r="J258" s="7"/>
      <c r="K258" s="8"/>
      <c r="L258" s="5"/>
    </row>
    <row r="259" spans="1:12" ht="14.25">
      <c r="A259" s="8"/>
      <c r="B259" s="8"/>
      <c r="C259" s="8"/>
      <c r="D259" s="8"/>
      <c r="E259" s="8"/>
      <c r="F259" s="8"/>
      <c r="G259" s="8"/>
      <c r="H259" s="40"/>
      <c r="I259" s="5"/>
      <c r="J259" s="5"/>
      <c r="K259" s="5"/>
      <c r="L259" s="5"/>
    </row>
    <row r="260" spans="1:12" ht="14.25">
      <c r="A260" s="5"/>
      <c r="B260" s="5"/>
      <c r="C260" s="5"/>
      <c r="D260" s="5"/>
      <c r="E260" s="5"/>
      <c r="F260" s="5"/>
      <c r="G260" s="5"/>
      <c r="H260" s="12"/>
      <c r="I260" s="7"/>
      <c r="J260" s="7"/>
      <c r="K260" s="8"/>
      <c r="L260" s="5"/>
    </row>
    <row r="261" spans="1:12" ht="14.25">
      <c r="A261" s="8"/>
      <c r="B261" s="8"/>
      <c r="C261" s="8"/>
      <c r="D261" s="8"/>
      <c r="E261" s="8"/>
      <c r="F261" s="8"/>
      <c r="G261" s="8"/>
      <c r="H261" s="40"/>
      <c r="I261" s="7"/>
      <c r="J261" s="7"/>
      <c r="K261" s="8"/>
      <c r="L261" s="5"/>
    </row>
    <row r="262" spans="1:12" ht="14.25">
      <c r="A262" s="5"/>
      <c r="B262" s="5"/>
      <c r="C262" s="5"/>
      <c r="D262" s="5"/>
      <c r="E262" s="5"/>
      <c r="F262" s="5"/>
      <c r="G262" s="5"/>
      <c r="H262" s="12"/>
      <c r="I262" s="5"/>
      <c r="J262" s="5"/>
      <c r="K262" s="5"/>
      <c r="L262" s="5"/>
    </row>
    <row r="263" spans="1:12" ht="14.25">
      <c r="A263" s="5"/>
      <c r="B263" s="5"/>
      <c r="C263" s="5"/>
      <c r="D263" s="5"/>
      <c r="E263" s="5"/>
      <c r="F263" s="5"/>
      <c r="G263" s="5"/>
      <c r="H263" s="12"/>
      <c r="I263" s="7"/>
      <c r="J263" s="7"/>
      <c r="K263" s="5"/>
      <c r="L263" s="5"/>
    </row>
    <row r="264" spans="1:12" ht="14.25">
      <c r="A264" s="5"/>
      <c r="B264" s="5"/>
      <c r="C264" s="5"/>
      <c r="D264" s="5"/>
      <c r="E264" s="5"/>
      <c r="F264" s="5"/>
      <c r="G264" s="5"/>
      <c r="H264" s="12"/>
      <c r="I264" s="5"/>
      <c r="J264" s="5"/>
      <c r="K264" s="5"/>
      <c r="L264" s="5"/>
    </row>
    <row r="265" spans="1:12" ht="14.25">
      <c r="A265" s="5"/>
      <c r="B265" s="5"/>
      <c r="C265" s="5"/>
      <c r="D265" s="5"/>
      <c r="E265" s="5"/>
      <c r="F265" s="5"/>
      <c r="G265" s="5"/>
      <c r="H265" s="12"/>
      <c r="I265" s="5"/>
      <c r="J265" s="5"/>
      <c r="K265" s="5"/>
      <c r="L265" s="5"/>
    </row>
    <row r="266" ht="14.25">
      <c r="H266" s="3"/>
    </row>
    <row r="267" ht="14.25">
      <c r="H267" s="3"/>
    </row>
    <row r="268" ht="14.25">
      <c r="H268" s="3"/>
    </row>
  </sheetData>
  <mergeCells count="10">
    <mergeCell ref="A25:B27"/>
    <mergeCell ref="D25:D27"/>
    <mergeCell ref="A5:D5"/>
    <mergeCell ref="A7:D7"/>
    <mergeCell ref="C11:D13"/>
    <mergeCell ref="A11:B13"/>
    <mergeCell ref="A1:D1"/>
    <mergeCell ref="A2:D2"/>
    <mergeCell ref="A3:D3"/>
    <mergeCell ref="A4:D4"/>
  </mergeCells>
  <printOptions/>
  <pageMargins left="0.75" right="0.75" top="1" bottom="1" header="0.4921259845" footer="0.492125984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L268"/>
  <sheetViews>
    <sheetView workbookViewId="0" topLeftCell="A253">
      <selection activeCell="D266" sqref="D266"/>
    </sheetView>
  </sheetViews>
  <sheetFormatPr defaultColWidth="11.421875" defaultRowHeight="14.25"/>
  <cols>
    <col min="1" max="1" width="51.140625" style="0" bestFit="1" customWidth="1"/>
    <col min="2" max="2" width="11.00390625" style="0" customWidth="1"/>
    <col min="3" max="3" width="18.140625" style="0" customWidth="1"/>
    <col min="4" max="4" width="60.57421875" style="0" customWidth="1"/>
    <col min="5" max="5" width="50.57421875" style="0" customWidth="1"/>
    <col min="6" max="6" width="19.00390625" style="0" customWidth="1"/>
    <col min="7" max="7" width="6.7109375" style="0" hidden="1" customWidth="1"/>
    <col min="8" max="8" width="16.00390625" style="1" customWidth="1"/>
    <col min="9" max="9" width="13.140625" style="0" customWidth="1"/>
    <col min="10" max="10" width="13.140625" style="0" bestFit="1" customWidth="1"/>
  </cols>
  <sheetData>
    <row r="1" spans="1:8" ht="14.25">
      <c r="A1" s="90" t="s">
        <v>23</v>
      </c>
      <c r="B1" s="90"/>
      <c r="C1" s="90"/>
      <c r="D1" s="90"/>
      <c r="E1" s="90"/>
      <c r="F1" s="90"/>
      <c r="G1" s="90"/>
      <c r="H1" s="90"/>
    </row>
    <row r="2" spans="1:8" ht="14.25">
      <c r="A2" s="90" t="s">
        <v>54</v>
      </c>
      <c r="B2" s="90"/>
      <c r="C2" s="90"/>
      <c r="D2" s="90"/>
      <c r="E2" s="90"/>
      <c r="F2" s="90"/>
      <c r="G2" s="90"/>
      <c r="H2" s="90"/>
    </row>
    <row r="3" spans="1:8" ht="14.25">
      <c r="A3" s="90" t="s">
        <v>22</v>
      </c>
      <c r="B3" s="90"/>
      <c r="C3" s="90"/>
      <c r="D3" s="90"/>
      <c r="E3" s="90"/>
      <c r="F3" s="90"/>
      <c r="G3" s="90"/>
      <c r="H3" s="90"/>
    </row>
    <row r="4" spans="1:8" ht="14.25">
      <c r="A4" s="90" t="s">
        <v>55</v>
      </c>
      <c r="B4" s="90"/>
      <c r="C4" s="90"/>
      <c r="D4" s="90"/>
      <c r="E4" s="90"/>
      <c r="F4" s="90"/>
      <c r="G4" s="90"/>
      <c r="H4" s="90"/>
    </row>
    <row r="5" spans="1:8" ht="14.25">
      <c r="A5" s="90" t="s">
        <v>56</v>
      </c>
      <c r="B5" s="90"/>
      <c r="C5" s="90"/>
      <c r="D5" s="90"/>
      <c r="E5" s="90"/>
      <c r="F5" s="90"/>
      <c r="G5" s="90"/>
      <c r="H5" s="90"/>
    </row>
    <row r="6" spans="1:8" ht="14.25">
      <c r="A6" s="2"/>
      <c r="B6" s="2"/>
      <c r="C6" s="2"/>
      <c r="D6" s="2"/>
      <c r="E6" s="2"/>
      <c r="F6" s="2"/>
      <c r="G6" s="2"/>
      <c r="H6" s="4"/>
    </row>
    <row r="7" spans="1:8" ht="14.25">
      <c r="A7" s="90" t="s">
        <v>57</v>
      </c>
      <c r="B7" s="90"/>
      <c r="C7" s="90"/>
      <c r="D7" s="90"/>
      <c r="E7" s="90"/>
      <c r="F7" s="90"/>
      <c r="G7" s="90"/>
      <c r="H7" s="90"/>
    </row>
    <row r="10" spans="1:8" ht="14.25">
      <c r="A10" s="20"/>
      <c r="B10" s="21"/>
      <c r="C10" s="21"/>
      <c r="D10" s="21"/>
      <c r="E10" s="21"/>
      <c r="F10" s="21"/>
      <c r="G10" s="21"/>
      <c r="H10" s="22"/>
    </row>
    <row r="11" spans="1:8" ht="28.5" customHeight="1">
      <c r="A11" s="23" t="s">
        <v>182</v>
      </c>
      <c r="B11" s="24" t="s">
        <v>183</v>
      </c>
      <c r="C11" s="25" t="s">
        <v>184</v>
      </c>
      <c r="D11" s="25" t="s">
        <v>185</v>
      </c>
      <c r="E11" s="25" t="s">
        <v>186</v>
      </c>
      <c r="F11" s="25" t="s">
        <v>187</v>
      </c>
      <c r="G11" s="26" t="s">
        <v>188</v>
      </c>
      <c r="H11" s="27" t="s">
        <v>189</v>
      </c>
    </row>
    <row r="12" spans="1:9" ht="14.25">
      <c r="A12" s="29"/>
      <c r="B12" s="29"/>
      <c r="C12" s="29"/>
      <c r="D12" s="29"/>
      <c r="E12" s="29"/>
      <c r="F12" s="29"/>
      <c r="G12" s="9"/>
      <c r="H12" s="10"/>
      <c r="I12" s="1"/>
    </row>
    <row r="13" spans="1:12" ht="14.25">
      <c r="A13" s="30" t="s">
        <v>193</v>
      </c>
      <c r="B13" s="30" t="s">
        <v>194</v>
      </c>
      <c r="C13" s="30" t="s">
        <v>195</v>
      </c>
      <c r="D13" s="30" t="s">
        <v>196</v>
      </c>
      <c r="E13" s="30" t="s">
        <v>196</v>
      </c>
      <c r="F13" s="32" t="s">
        <v>197</v>
      </c>
      <c r="G13" s="5">
        <v>28535.6</v>
      </c>
      <c r="H13" s="11">
        <f aca="true" t="shared" si="0" ref="H13:H22">G13/1.049875*1.14975</f>
        <v>31250.202262174073</v>
      </c>
      <c r="I13" s="7"/>
      <c r="J13" s="7"/>
      <c r="K13" s="8"/>
      <c r="L13" s="5"/>
    </row>
    <row r="14" spans="1:12" ht="14.25">
      <c r="A14" s="31"/>
      <c r="B14" s="31"/>
      <c r="C14" s="31"/>
      <c r="D14" s="31"/>
      <c r="E14" s="31"/>
      <c r="F14" s="33"/>
      <c r="G14" s="5"/>
      <c r="H14" s="11"/>
      <c r="I14" s="7"/>
      <c r="J14" s="5"/>
      <c r="K14" s="5"/>
      <c r="L14" s="5"/>
    </row>
    <row r="15" spans="1:12" ht="14.25">
      <c r="A15" s="17" t="s">
        <v>58</v>
      </c>
      <c r="B15" s="18"/>
      <c r="C15" s="18"/>
      <c r="D15" s="18"/>
      <c r="E15" s="18"/>
      <c r="F15" s="18"/>
      <c r="G15" s="18"/>
      <c r="H15" s="19">
        <f>+H13</f>
        <v>31250.202262174073</v>
      </c>
      <c r="I15" s="7"/>
      <c r="J15" s="5"/>
      <c r="K15" s="5"/>
      <c r="L15" s="5"/>
    </row>
    <row r="16" spans="1:12" ht="57">
      <c r="A16" s="34" t="s">
        <v>201</v>
      </c>
      <c r="B16" s="34" t="s">
        <v>202</v>
      </c>
      <c r="C16" s="13" t="s">
        <v>203</v>
      </c>
      <c r="D16" s="35" t="s">
        <v>204</v>
      </c>
      <c r="E16" s="34" t="s">
        <v>204</v>
      </c>
      <c r="F16" s="34" t="s">
        <v>191</v>
      </c>
      <c r="G16" s="13">
        <v>2094.21</v>
      </c>
      <c r="H16" s="14">
        <f t="shared" si="0"/>
        <v>2293.432977735445</v>
      </c>
      <c r="I16" s="7"/>
      <c r="J16" s="7"/>
      <c r="K16" s="8"/>
      <c r="L16" s="8"/>
    </row>
    <row r="17" spans="1:12" ht="14.25">
      <c r="A17" s="17" t="s">
        <v>59</v>
      </c>
      <c r="B17" s="18"/>
      <c r="C17" s="18"/>
      <c r="D17" s="18"/>
      <c r="E17" s="18"/>
      <c r="F17" s="18"/>
      <c r="G17" s="18"/>
      <c r="H17" s="19">
        <f>+H16</f>
        <v>2293.432977735445</v>
      </c>
      <c r="I17" s="7"/>
      <c r="J17" s="5"/>
      <c r="K17" s="5"/>
      <c r="L17" s="5"/>
    </row>
    <row r="18" spans="1:12" ht="57">
      <c r="A18" s="30" t="s">
        <v>317</v>
      </c>
      <c r="B18" s="30" t="s">
        <v>318</v>
      </c>
      <c r="C18" s="30" t="s">
        <v>319</v>
      </c>
      <c r="D18" s="30" t="s">
        <v>320</v>
      </c>
      <c r="E18" s="30" t="s">
        <v>320</v>
      </c>
      <c r="F18" s="30" t="s">
        <v>191</v>
      </c>
      <c r="G18" s="5">
        <v>2939.65</v>
      </c>
      <c r="H18" s="38">
        <f t="shared" si="0"/>
        <v>3219.3000000000006</v>
      </c>
      <c r="I18" s="7"/>
      <c r="J18" s="5"/>
      <c r="K18" s="5"/>
      <c r="L18" s="5"/>
    </row>
    <row r="19" spans="1:12" ht="57">
      <c r="A19" s="34" t="s">
        <v>317</v>
      </c>
      <c r="B19" s="34" t="s">
        <v>321</v>
      </c>
      <c r="C19" s="34" t="s">
        <v>319</v>
      </c>
      <c r="D19" s="34" t="s">
        <v>322</v>
      </c>
      <c r="E19" s="34" t="s">
        <v>322</v>
      </c>
      <c r="F19" s="34" t="s">
        <v>191</v>
      </c>
      <c r="G19" s="13">
        <v>4603.7</v>
      </c>
      <c r="H19" s="37">
        <f t="shared" si="0"/>
        <v>5041.651696630552</v>
      </c>
      <c r="I19" s="7"/>
      <c r="J19" s="5"/>
      <c r="K19" s="5"/>
      <c r="L19" s="5"/>
    </row>
    <row r="20" spans="1:12" ht="57">
      <c r="A20" s="34" t="s">
        <v>317</v>
      </c>
      <c r="B20" s="34" t="s">
        <v>323</v>
      </c>
      <c r="C20" s="34" t="s">
        <v>324</v>
      </c>
      <c r="D20" s="34" t="s">
        <v>325</v>
      </c>
      <c r="E20" s="34" t="s">
        <v>325</v>
      </c>
      <c r="F20" s="34" t="s">
        <v>191</v>
      </c>
      <c r="G20" s="13">
        <v>2099.75</v>
      </c>
      <c r="H20" s="37">
        <f t="shared" si="0"/>
        <v>2299.5000000000005</v>
      </c>
      <c r="I20" s="7"/>
      <c r="J20" s="5"/>
      <c r="K20" s="5"/>
      <c r="L20" s="5"/>
    </row>
    <row r="21" spans="1:12" ht="59.25" customHeight="1">
      <c r="A21" s="34" t="s">
        <v>317</v>
      </c>
      <c r="B21" s="34" t="s">
        <v>326</v>
      </c>
      <c r="C21" s="34" t="s">
        <v>327</v>
      </c>
      <c r="D21" s="34" t="s">
        <v>328</v>
      </c>
      <c r="E21" s="34" t="s">
        <v>329</v>
      </c>
      <c r="F21" s="34" t="s">
        <v>191</v>
      </c>
      <c r="G21" s="13">
        <v>14052.58</v>
      </c>
      <c r="H21" s="37">
        <f t="shared" si="0"/>
        <v>15389.407172282417</v>
      </c>
      <c r="I21" s="7"/>
      <c r="J21" s="5"/>
      <c r="K21" s="5"/>
      <c r="L21" s="5"/>
    </row>
    <row r="22" spans="1:12" ht="57">
      <c r="A22" s="30" t="s">
        <v>317</v>
      </c>
      <c r="B22" s="30" t="s">
        <v>330</v>
      </c>
      <c r="C22" s="30" t="s">
        <v>331</v>
      </c>
      <c r="D22" s="30" t="s">
        <v>332</v>
      </c>
      <c r="E22" s="30" t="s">
        <v>332</v>
      </c>
      <c r="F22" s="30" t="s">
        <v>191</v>
      </c>
      <c r="G22" s="5">
        <v>3506.58</v>
      </c>
      <c r="H22" s="36">
        <f t="shared" si="0"/>
        <v>3840.1622621740685</v>
      </c>
      <c r="I22" s="7"/>
      <c r="J22" s="7"/>
      <c r="K22" s="8"/>
      <c r="L22" s="5"/>
    </row>
    <row r="23" spans="1:12" ht="14.25">
      <c r="A23" s="17" t="s">
        <v>60</v>
      </c>
      <c r="B23" s="18"/>
      <c r="C23" s="18"/>
      <c r="D23" s="18"/>
      <c r="E23" s="18"/>
      <c r="F23" s="18"/>
      <c r="G23" s="18"/>
      <c r="H23" s="19">
        <f>SUM(H18:H22)</f>
        <v>29790.021131087036</v>
      </c>
      <c r="I23" s="7"/>
      <c r="J23" s="5"/>
      <c r="K23" s="5"/>
      <c r="L23" s="5"/>
    </row>
    <row r="24" spans="1:12" ht="57">
      <c r="A24" s="31" t="s">
        <v>340</v>
      </c>
      <c r="B24" s="31" t="s">
        <v>341</v>
      </c>
      <c r="C24" s="31" t="s">
        <v>342</v>
      </c>
      <c r="D24" s="31" t="s">
        <v>343</v>
      </c>
      <c r="E24" s="31" t="s">
        <v>343</v>
      </c>
      <c r="F24" s="31" t="s">
        <v>192</v>
      </c>
      <c r="G24" s="15">
        <v>2027.77</v>
      </c>
      <c r="H24" s="16">
        <f aca="true" t="shared" si="1" ref="H24:H38">G24/1.049875*1.14975</f>
        <v>2220.6725157756878</v>
      </c>
      <c r="I24" s="7"/>
      <c r="J24" s="5"/>
      <c r="K24" s="5"/>
      <c r="L24" s="5"/>
    </row>
    <row r="25" spans="1:12" ht="42.75">
      <c r="A25" s="34" t="s">
        <v>340</v>
      </c>
      <c r="B25" s="34" t="s">
        <v>344</v>
      </c>
      <c r="C25" s="34" t="s">
        <v>345</v>
      </c>
      <c r="D25" s="34" t="s">
        <v>346</v>
      </c>
      <c r="E25" s="34" t="s">
        <v>346</v>
      </c>
      <c r="F25" s="34" t="s">
        <v>197</v>
      </c>
      <c r="G25" s="13">
        <v>5140.19</v>
      </c>
      <c r="H25" s="14">
        <f t="shared" si="1"/>
        <v>5629.178190260746</v>
      </c>
      <c r="I25" s="7"/>
      <c r="J25" s="5"/>
      <c r="K25" s="5"/>
      <c r="L25" s="5"/>
    </row>
    <row r="26" spans="1:12" ht="28.5">
      <c r="A26" s="34" t="s">
        <v>340</v>
      </c>
      <c r="B26" s="34" t="s">
        <v>347</v>
      </c>
      <c r="C26" s="34" t="s">
        <v>200</v>
      </c>
      <c r="D26" s="34" t="s">
        <v>348</v>
      </c>
      <c r="E26" s="34" t="s">
        <v>349</v>
      </c>
      <c r="F26" s="34" t="s">
        <v>197</v>
      </c>
      <c r="G26" s="13">
        <v>2052.51</v>
      </c>
      <c r="H26" s="14">
        <f t="shared" si="1"/>
        <v>2247.7660411953807</v>
      </c>
      <c r="I26" s="5"/>
      <c r="J26" s="5"/>
      <c r="K26" s="5"/>
      <c r="L26" s="5"/>
    </row>
    <row r="27" spans="1:12" ht="28.5">
      <c r="A27" s="34" t="s">
        <v>340</v>
      </c>
      <c r="B27" s="34" t="s">
        <v>347</v>
      </c>
      <c r="C27" s="34" t="s">
        <v>200</v>
      </c>
      <c r="D27" s="34" t="s">
        <v>348</v>
      </c>
      <c r="E27" s="34" t="s">
        <v>350</v>
      </c>
      <c r="F27" s="34" t="s">
        <v>197</v>
      </c>
      <c r="G27" s="13">
        <v>2152.24</v>
      </c>
      <c r="H27" s="14">
        <f t="shared" si="1"/>
        <v>2356.9833932611027</v>
      </c>
      <c r="I27" s="5"/>
      <c r="J27" s="5"/>
      <c r="K27" s="5"/>
      <c r="L27" s="5"/>
    </row>
    <row r="28" spans="1:12" ht="28.5">
      <c r="A28" s="34" t="s">
        <v>340</v>
      </c>
      <c r="B28" s="34" t="s">
        <v>347</v>
      </c>
      <c r="C28" s="34" t="s">
        <v>200</v>
      </c>
      <c r="D28" s="34" t="s">
        <v>348</v>
      </c>
      <c r="E28" s="34" t="s">
        <v>351</v>
      </c>
      <c r="F28" s="34" t="s">
        <v>197</v>
      </c>
      <c r="G28" s="13">
        <v>2052.51</v>
      </c>
      <c r="H28" s="14">
        <f t="shared" si="1"/>
        <v>2247.7660411953807</v>
      </c>
      <c r="I28" s="5"/>
      <c r="J28" s="5"/>
      <c r="K28" s="5"/>
      <c r="L28" s="5"/>
    </row>
    <row r="29" spans="1:12" ht="28.5">
      <c r="A29" s="34" t="s">
        <v>340</v>
      </c>
      <c r="B29" s="34" t="s">
        <v>347</v>
      </c>
      <c r="C29" s="34" t="s">
        <v>200</v>
      </c>
      <c r="D29" s="34" t="s">
        <v>348</v>
      </c>
      <c r="E29" s="34" t="s">
        <v>352</v>
      </c>
      <c r="F29" s="34" t="s">
        <v>197</v>
      </c>
      <c r="G29" s="13">
        <v>2052.51</v>
      </c>
      <c r="H29" s="14">
        <f t="shared" si="1"/>
        <v>2247.7660411953807</v>
      </c>
      <c r="I29" s="5"/>
      <c r="J29" s="5"/>
      <c r="K29" s="5"/>
      <c r="L29" s="5"/>
    </row>
    <row r="30" spans="1:12" ht="28.5">
      <c r="A30" s="31" t="s">
        <v>340</v>
      </c>
      <c r="B30" s="31" t="s">
        <v>347</v>
      </c>
      <c r="C30" s="31" t="s">
        <v>200</v>
      </c>
      <c r="D30" s="31" t="s">
        <v>348</v>
      </c>
      <c r="E30" s="31" t="s">
        <v>353</v>
      </c>
      <c r="F30" s="31" t="s">
        <v>197</v>
      </c>
      <c r="G30" s="15">
        <v>2472.46</v>
      </c>
      <c r="H30" s="16">
        <f t="shared" si="1"/>
        <v>2707.666041195381</v>
      </c>
      <c r="I30" s="7"/>
      <c r="J30" s="7"/>
      <c r="K30" s="8"/>
      <c r="L30" s="8"/>
    </row>
    <row r="31" spans="1:12" ht="14.25">
      <c r="A31" s="17" t="s">
        <v>61</v>
      </c>
      <c r="B31" s="18"/>
      <c r="C31" s="18"/>
      <c r="D31" s="18"/>
      <c r="E31" s="18"/>
      <c r="F31" s="18"/>
      <c r="G31" s="18"/>
      <c r="H31" s="19">
        <f>SUM(H24:H30)</f>
        <v>19657.798264079058</v>
      </c>
      <c r="I31" s="5"/>
      <c r="J31" s="5"/>
      <c r="K31" s="5"/>
      <c r="L31" s="5"/>
    </row>
    <row r="32" spans="1:12" ht="57">
      <c r="A32" s="34" t="s">
        <v>354</v>
      </c>
      <c r="B32" s="34" t="s">
        <v>355</v>
      </c>
      <c r="C32" s="34" t="s">
        <v>356</v>
      </c>
      <c r="D32" s="34" t="s">
        <v>357</v>
      </c>
      <c r="E32" s="34" t="s">
        <v>358</v>
      </c>
      <c r="F32" s="34" t="s">
        <v>197</v>
      </c>
      <c r="G32" s="13">
        <v>14494.38</v>
      </c>
      <c r="H32" s="14">
        <f t="shared" si="1"/>
        <v>15873.235770925112</v>
      </c>
      <c r="I32" s="7"/>
      <c r="J32" s="5"/>
      <c r="K32" s="5"/>
      <c r="L32" s="5"/>
    </row>
    <row r="33" spans="1:12" ht="57">
      <c r="A33" s="34" t="s">
        <v>354</v>
      </c>
      <c r="B33" s="34" t="s">
        <v>359</v>
      </c>
      <c r="C33" s="34" t="s">
        <v>360</v>
      </c>
      <c r="D33" s="34" t="s">
        <v>361</v>
      </c>
      <c r="E33" s="34" t="s">
        <v>362</v>
      </c>
      <c r="F33" s="34" t="s">
        <v>191</v>
      </c>
      <c r="G33" s="13">
        <v>2771.67</v>
      </c>
      <c r="H33" s="14">
        <f t="shared" si="1"/>
        <v>3035.3400000000006</v>
      </c>
      <c r="I33" s="5"/>
      <c r="J33" s="5"/>
      <c r="K33" s="5"/>
      <c r="L33" s="5"/>
    </row>
    <row r="34" spans="1:12" ht="57">
      <c r="A34" s="34" t="s">
        <v>354</v>
      </c>
      <c r="B34" s="34" t="s">
        <v>359</v>
      </c>
      <c r="C34" s="34" t="s">
        <v>363</v>
      </c>
      <c r="D34" s="34" t="s">
        <v>361</v>
      </c>
      <c r="E34" s="34" t="s">
        <v>364</v>
      </c>
      <c r="F34" s="34" t="s">
        <v>191</v>
      </c>
      <c r="G34" s="13">
        <v>9811.48</v>
      </c>
      <c r="H34" s="14">
        <f t="shared" si="1"/>
        <v>10744.849748779618</v>
      </c>
      <c r="I34" s="7"/>
      <c r="J34" s="5"/>
      <c r="K34" s="5"/>
      <c r="L34" s="5"/>
    </row>
    <row r="35" spans="1:12" ht="57">
      <c r="A35" s="34" t="s">
        <v>354</v>
      </c>
      <c r="B35" s="34" t="s">
        <v>365</v>
      </c>
      <c r="C35" s="34" t="s">
        <v>199</v>
      </c>
      <c r="D35" s="34" t="s">
        <v>366</v>
      </c>
      <c r="E35" s="34" t="s">
        <v>367</v>
      </c>
      <c r="F35" s="34" t="s">
        <v>192</v>
      </c>
      <c r="G35" s="13">
        <v>2787.42</v>
      </c>
      <c r="H35" s="14">
        <f t="shared" si="1"/>
        <v>3052.5883033694495</v>
      </c>
      <c r="I35" s="7"/>
      <c r="J35" s="5"/>
      <c r="K35" s="5"/>
      <c r="L35" s="5"/>
    </row>
    <row r="36" spans="1:12" ht="57">
      <c r="A36" s="34" t="s">
        <v>354</v>
      </c>
      <c r="B36" s="34" t="s">
        <v>368</v>
      </c>
      <c r="C36" s="34" t="s">
        <v>369</v>
      </c>
      <c r="D36" s="34" t="s">
        <v>370</v>
      </c>
      <c r="E36" s="34" t="s">
        <v>371</v>
      </c>
      <c r="F36" s="34" t="s">
        <v>191</v>
      </c>
      <c r="G36" s="13">
        <v>4653.87</v>
      </c>
      <c r="H36" s="14">
        <f t="shared" si="1"/>
        <v>5096.594387427075</v>
      </c>
      <c r="I36" s="7"/>
      <c r="J36" s="5"/>
      <c r="K36" s="5"/>
      <c r="L36" s="5"/>
    </row>
    <row r="37" spans="1:12" ht="57">
      <c r="A37" s="34" t="s">
        <v>354</v>
      </c>
      <c r="B37" s="34" t="s">
        <v>372</v>
      </c>
      <c r="C37" s="34" t="s">
        <v>373</v>
      </c>
      <c r="D37" s="34" t="s">
        <v>374</v>
      </c>
      <c r="E37" s="34" t="s">
        <v>374</v>
      </c>
      <c r="F37" s="34" t="s">
        <v>191</v>
      </c>
      <c r="G37" s="13">
        <v>14670.51</v>
      </c>
      <c r="H37" s="14">
        <f t="shared" si="1"/>
        <v>16066.121083462318</v>
      </c>
      <c r="I37" s="7"/>
      <c r="J37" s="5"/>
      <c r="K37" s="5"/>
      <c r="L37" s="5"/>
    </row>
    <row r="38" spans="1:12" ht="57">
      <c r="A38" s="31" t="s">
        <v>354</v>
      </c>
      <c r="B38" s="31" t="s">
        <v>375</v>
      </c>
      <c r="C38" s="31" t="s">
        <v>376</v>
      </c>
      <c r="D38" s="31" t="s">
        <v>377</v>
      </c>
      <c r="E38" s="31" t="s">
        <v>378</v>
      </c>
      <c r="F38" s="31" t="s">
        <v>197</v>
      </c>
      <c r="G38" s="15">
        <v>2677.14</v>
      </c>
      <c r="H38" s="16">
        <f t="shared" si="1"/>
        <v>2931.817325872128</v>
      </c>
      <c r="I38" s="7"/>
      <c r="J38" s="7"/>
      <c r="K38" s="8"/>
      <c r="L38" s="8"/>
    </row>
    <row r="39" spans="1:12" ht="14.25">
      <c r="A39" s="17" t="s">
        <v>62</v>
      </c>
      <c r="B39" s="18"/>
      <c r="C39" s="18"/>
      <c r="D39" s="18"/>
      <c r="E39" s="18"/>
      <c r="F39" s="18"/>
      <c r="G39" s="18"/>
      <c r="H39" s="19">
        <f>SUM(H32:H38)</f>
        <v>56800.5466198357</v>
      </c>
      <c r="I39" s="5"/>
      <c r="J39" s="5"/>
      <c r="K39" s="5"/>
      <c r="L39" s="5"/>
    </row>
    <row r="40" spans="1:12" ht="42.75">
      <c r="A40" s="34" t="s">
        <v>388</v>
      </c>
      <c r="B40" s="34" t="s">
        <v>389</v>
      </c>
      <c r="C40" s="15" t="s">
        <v>390</v>
      </c>
      <c r="D40" s="34" t="s">
        <v>391</v>
      </c>
      <c r="E40" s="15" t="s">
        <v>391</v>
      </c>
      <c r="F40" s="34" t="s">
        <v>314</v>
      </c>
      <c r="G40" s="15">
        <v>3753.3</v>
      </c>
      <c r="H40" s="16">
        <f>G40/1.049875*1.14975</f>
        <v>4110.3528277175865</v>
      </c>
      <c r="I40" s="7"/>
      <c r="J40" s="7"/>
      <c r="K40" s="8"/>
      <c r="L40" s="8"/>
    </row>
    <row r="41" spans="1:12" ht="28.5">
      <c r="A41" s="17" t="s">
        <v>63</v>
      </c>
      <c r="B41" s="18"/>
      <c r="C41" s="18"/>
      <c r="D41" s="18"/>
      <c r="E41" s="18"/>
      <c r="F41" s="18"/>
      <c r="G41" s="18"/>
      <c r="H41" s="19">
        <f>+H40</f>
        <v>4110.3528277175865</v>
      </c>
      <c r="I41" s="5"/>
      <c r="J41" s="5"/>
      <c r="K41" s="5"/>
      <c r="L41" s="5"/>
    </row>
    <row r="42" spans="1:12" ht="57">
      <c r="A42" s="34" t="s">
        <v>395</v>
      </c>
      <c r="B42" s="34" t="s">
        <v>396</v>
      </c>
      <c r="C42" s="34" t="s">
        <v>397</v>
      </c>
      <c r="D42" s="34" t="s">
        <v>398</v>
      </c>
      <c r="E42" s="34" t="s">
        <v>399</v>
      </c>
      <c r="F42" s="34" t="s">
        <v>197</v>
      </c>
      <c r="G42" s="13">
        <v>984.64</v>
      </c>
      <c r="H42" s="14">
        <f aca="true" t="shared" si="2" ref="H42:H71">G42/1.049875*1.14975</f>
        <v>1078.3091701393025</v>
      </c>
      <c r="I42" s="5"/>
      <c r="J42" s="5"/>
      <c r="K42" s="5"/>
      <c r="L42" s="5"/>
    </row>
    <row r="43" spans="1:12" ht="57">
      <c r="A43" s="31" t="s">
        <v>395</v>
      </c>
      <c r="B43" s="31" t="s">
        <v>396</v>
      </c>
      <c r="C43" s="31" t="s">
        <v>397</v>
      </c>
      <c r="D43" s="31" t="s">
        <v>398</v>
      </c>
      <c r="E43" s="31" t="s">
        <v>400</v>
      </c>
      <c r="F43" s="31" t="s">
        <v>197</v>
      </c>
      <c r="G43" s="15">
        <v>24749.51</v>
      </c>
      <c r="H43" s="16">
        <f t="shared" si="2"/>
        <v>27103.94010953685</v>
      </c>
      <c r="I43" s="7"/>
      <c r="J43" s="7"/>
      <c r="K43" s="8"/>
      <c r="L43" s="5"/>
    </row>
    <row r="44" spans="1:12" ht="14.25">
      <c r="A44" s="17" t="s">
        <v>64</v>
      </c>
      <c r="B44" s="18"/>
      <c r="C44" s="18"/>
      <c r="D44" s="18"/>
      <c r="E44" s="18"/>
      <c r="F44" s="18"/>
      <c r="G44" s="18"/>
      <c r="H44" s="19">
        <f>SUM(H42:H43)</f>
        <v>28182.24927967615</v>
      </c>
      <c r="I44" s="5"/>
      <c r="J44" s="5"/>
      <c r="K44" s="5"/>
      <c r="L44" s="5"/>
    </row>
    <row r="45" spans="1:12" ht="42.75">
      <c r="A45" s="34" t="s">
        <v>403</v>
      </c>
      <c r="B45" s="34" t="s">
        <v>404</v>
      </c>
      <c r="C45" s="34" t="s">
        <v>405</v>
      </c>
      <c r="D45" s="34" t="s">
        <v>406</v>
      </c>
      <c r="E45" s="34" t="s">
        <v>406</v>
      </c>
      <c r="F45" s="34" t="s">
        <v>192</v>
      </c>
      <c r="G45" s="13">
        <v>8525.85</v>
      </c>
      <c r="H45" s="37">
        <f t="shared" si="2"/>
        <v>9336.917287772356</v>
      </c>
      <c r="I45" s="7"/>
      <c r="J45" s="5"/>
      <c r="K45" s="5"/>
      <c r="L45" s="5"/>
    </row>
    <row r="46" spans="1:12" ht="42.75">
      <c r="A46" s="34" t="s">
        <v>403</v>
      </c>
      <c r="B46" s="34" t="s">
        <v>407</v>
      </c>
      <c r="C46" s="34" t="s">
        <v>402</v>
      </c>
      <c r="D46" s="34" t="s">
        <v>408</v>
      </c>
      <c r="E46" s="34" t="s">
        <v>408</v>
      </c>
      <c r="F46" s="34" t="s">
        <v>192</v>
      </c>
      <c r="G46" s="13">
        <v>14057.83</v>
      </c>
      <c r="H46" s="37">
        <f t="shared" si="2"/>
        <v>15395.1566067389</v>
      </c>
      <c r="I46" s="7"/>
      <c r="J46" s="5"/>
      <c r="K46" s="5"/>
      <c r="L46" s="5"/>
    </row>
    <row r="47" spans="1:12" ht="28.5">
      <c r="A47" s="34" t="s">
        <v>403</v>
      </c>
      <c r="B47" s="34" t="s">
        <v>409</v>
      </c>
      <c r="C47" s="34" t="s">
        <v>410</v>
      </c>
      <c r="D47" s="34" t="s">
        <v>411</v>
      </c>
      <c r="E47" s="34" t="s">
        <v>411</v>
      </c>
      <c r="F47" s="34" t="s">
        <v>197</v>
      </c>
      <c r="G47" s="13">
        <v>6268.05</v>
      </c>
      <c r="H47" s="37">
        <f t="shared" si="2"/>
        <v>6864.331932372903</v>
      </c>
      <c r="I47" s="7"/>
      <c r="J47" s="5"/>
      <c r="K47" s="5"/>
      <c r="L47" s="5"/>
    </row>
    <row r="48" spans="1:12" ht="42.75">
      <c r="A48" s="34" t="s">
        <v>403</v>
      </c>
      <c r="B48" s="34" t="s">
        <v>412</v>
      </c>
      <c r="C48" s="34" t="s">
        <v>413</v>
      </c>
      <c r="D48" s="34" t="s">
        <v>414</v>
      </c>
      <c r="E48" s="34" t="s">
        <v>414</v>
      </c>
      <c r="F48" s="34" t="s">
        <v>192</v>
      </c>
      <c r="G48" s="13">
        <v>2362.22</v>
      </c>
      <c r="H48" s="37">
        <f t="shared" si="2"/>
        <v>2586.938868912966</v>
      </c>
      <c r="I48" s="7"/>
      <c r="J48" s="5"/>
      <c r="K48" s="5"/>
      <c r="L48" s="5"/>
    </row>
    <row r="49" spans="1:12" ht="28.5">
      <c r="A49" s="34" t="s">
        <v>403</v>
      </c>
      <c r="B49" s="34" t="s">
        <v>415</v>
      </c>
      <c r="C49" s="34" t="s">
        <v>416</v>
      </c>
      <c r="D49" s="34" t="s">
        <v>417</v>
      </c>
      <c r="E49" s="34" t="s">
        <v>417</v>
      </c>
      <c r="F49" s="34" t="s">
        <v>197</v>
      </c>
      <c r="G49" s="13">
        <v>2292.28</v>
      </c>
      <c r="H49" s="37">
        <f t="shared" si="2"/>
        <v>2510.345450648887</v>
      </c>
      <c r="I49" s="5"/>
      <c r="J49" s="5"/>
      <c r="K49" s="5"/>
      <c r="L49" s="5"/>
    </row>
    <row r="50" spans="1:12" ht="57">
      <c r="A50" s="34" t="s">
        <v>403</v>
      </c>
      <c r="B50" s="34" t="s">
        <v>418</v>
      </c>
      <c r="C50" s="34" t="s">
        <v>419</v>
      </c>
      <c r="D50" s="34" t="s">
        <v>420</v>
      </c>
      <c r="E50" s="34" t="s">
        <v>420</v>
      </c>
      <c r="F50" s="34" t="s">
        <v>198</v>
      </c>
      <c r="G50" s="13">
        <v>4986.91</v>
      </c>
      <c r="H50" s="37">
        <f t="shared" si="2"/>
        <v>5461.316606738898</v>
      </c>
      <c r="I50" s="5"/>
      <c r="J50" s="5"/>
      <c r="K50" s="5"/>
      <c r="L50" s="5"/>
    </row>
    <row r="51" spans="1:12" ht="42.75">
      <c r="A51" s="34" t="s">
        <v>403</v>
      </c>
      <c r="B51" s="34" t="s">
        <v>421</v>
      </c>
      <c r="C51" s="34" t="s">
        <v>422</v>
      </c>
      <c r="D51" s="34" t="s">
        <v>423</v>
      </c>
      <c r="E51" s="34" t="s">
        <v>423</v>
      </c>
      <c r="F51" s="34" t="s">
        <v>192</v>
      </c>
      <c r="G51" s="13">
        <v>9738.64</v>
      </c>
      <c r="H51" s="37">
        <f t="shared" si="2"/>
        <v>10665.080452434813</v>
      </c>
      <c r="I51" s="7"/>
      <c r="J51" s="5"/>
      <c r="K51" s="5"/>
      <c r="L51" s="5"/>
    </row>
    <row r="52" spans="1:12" ht="42.75">
      <c r="A52" s="34" t="s">
        <v>403</v>
      </c>
      <c r="B52" s="34" t="s">
        <v>421</v>
      </c>
      <c r="C52" s="34" t="s">
        <v>382</v>
      </c>
      <c r="D52" s="34" t="s">
        <v>423</v>
      </c>
      <c r="E52" s="34" t="s">
        <v>424</v>
      </c>
      <c r="F52" s="34" t="s">
        <v>192</v>
      </c>
      <c r="G52" s="13">
        <v>1553.81</v>
      </c>
      <c r="H52" s="37">
        <f t="shared" si="2"/>
        <v>1701.624524348137</v>
      </c>
      <c r="I52" s="7"/>
      <c r="J52" s="5"/>
      <c r="K52" s="5"/>
      <c r="L52" s="5"/>
    </row>
    <row r="53" spans="1:12" ht="42.75">
      <c r="A53" s="34" t="s">
        <v>403</v>
      </c>
      <c r="B53" s="34" t="s">
        <v>425</v>
      </c>
      <c r="C53" s="34" t="s">
        <v>426</v>
      </c>
      <c r="D53" s="34" t="s">
        <v>427</v>
      </c>
      <c r="E53" s="34" t="s">
        <v>427</v>
      </c>
      <c r="F53" s="34" t="s">
        <v>198</v>
      </c>
      <c r="G53" s="13">
        <v>5926.54</v>
      </c>
      <c r="H53" s="37">
        <f t="shared" si="2"/>
        <v>6490.333958804621</v>
      </c>
      <c r="I53" s="7"/>
      <c r="J53" s="5"/>
      <c r="K53" s="5"/>
      <c r="L53" s="5"/>
    </row>
    <row r="54" spans="1:12" ht="28.5">
      <c r="A54" s="34" t="s">
        <v>403</v>
      </c>
      <c r="B54" s="34" t="s">
        <v>428</v>
      </c>
      <c r="C54" s="34" t="s">
        <v>429</v>
      </c>
      <c r="D54" s="34" t="s">
        <v>430</v>
      </c>
      <c r="E54" s="34" t="s">
        <v>430</v>
      </c>
      <c r="F54" s="34" t="s">
        <v>197</v>
      </c>
      <c r="G54" s="13">
        <v>20661.54</v>
      </c>
      <c r="H54" s="37">
        <f t="shared" si="2"/>
        <v>22627.080000000005</v>
      </c>
      <c r="I54" s="7"/>
      <c r="J54" s="5"/>
      <c r="K54" s="5"/>
      <c r="L54" s="5"/>
    </row>
    <row r="55" spans="1:12" ht="71.25">
      <c r="A55" s="34" t="s">
        <v>403</v>
      </c>
      <c r="B55" s="34" t="s">
        <v>431</v>
      </c>
      <c r="C55" s="34" t="s">
        <v>360</v>
      </c>
      <c r="D55" s="34" t="s">
        <v>432</v>
      </c>
      <c r="E55" s="34" t="s">
        <v>433</v>
      </c>
      <c r="F55" s="34" t="s">
        <v>191</v>
      </c>
      <c r="G55" s="13">
        <v>6640.46</v>
      </c>
      <c r="H55" s="37">
        <f t="shared" si="2"/>
        <v>7272.169434456484</v>
      </c>
      <c r="I55" s="7"/>
      <c r="J55" s="7"/>
      <c r="K55" s="8"/>
      <c r="L55" s="5"/>
    </row>
    <row r="56" spans="1:12" ht="14.25">
      <c r="A56" s="17" t="s">
        <v>65</v>
      </c>
      <c r="B56" s="18"/>
      <c r="C56" s="18"/>
      <c r="D56" s="18"/>
      <c r="E56" s="18"/>
      <c r="F56" s="18"/>
      <c r="G56" s="18"/>
      <c r="H56" s="19">
        <f>SUM(H45:H55)</f>
        <v>90911.29512322896</v>
      </c>
      <c r="I56" s="7"/>
      <c r="J56" s="7"/>
      <c r="K56" s="8"/>
      <c r="L56" s="5"/>
    </row>
    <row r="57" spans="1:12" ht="42.75">
      <c r="A57" s="34" t="s">
        <v>434</v>
      </c>
      <c r="B57" s="34" t="s">
        <v>435</v>
      </c>
      <c r="C57" s="34" t="s">
        <v>334</v>
      </c>
      <c r="D57" s="34" t="s">
        <v>436</v>
      </c>
      <c r="E57" s="34" t="s">
        <v>436</v>
      </c>
      <c r="F57" s="34" t="s">
        <v>198</v>
      </c>
      <c r="G57" s="15">
        <v>5537.58</v>
      </c>
      <c r="H57" s="16">
        <f t="shared" si="2"/>
        <v>6064.37204905346</v>
      </c>
      <c r="I57" s="7"/>
      <c r="J57" s="7"/>
      <c r="K57" s="8"/>
      <c r="L57" s="8"/>
    </row>
    <row r="58" spans="1:12" ht="14.25">
      <c r="A58" s="17" t="s">
        <v>66</v>
      </c>
      <c r="B58" s="18"/>
      <c r="C58" s="18"/>
      <c r="D58" s="18"/>
      <c r="E58" s="18"/>
      <c r="F58" s="18"/>
      <c r="G58" s="18"/>
      <c r="H58" s="19">
        <f>+H57</f>
        <v>6064.37204905346</v>
      </c>
      <c r="I58" s="5"/>
      <c r="J58" s="5"/>
      <c r="K58" s="5"/>
      <c r="L58" s="5"/>
    </row>
    <row r="59" spans="1:12" ht="42.75">
      <c r="A59" s="34" t="s">
        <v>437</v>
      </c>
      <c r="B59" s="34" t="s">
        <v>438</v>
      </c>
      <c r="C59" s="34" t="s">
        <v>336</v>
      </c>
      <c r="D59" s="34" t="s">
        <v>439</v>
      </c>
      <c r="E59" s="34" t="s">
        <v>439</v>
      </c>
      <c r="F59" s="34" t="s">
        <v>198</v>
      </c>
      <c r="G59" s="15">
        <v>14173.31</v>
      </c>
      <c r="H59" s="37">
        <f t="shared" si="2"/>
        <v>15521.622262174069</v>
      </c>
      <c r="I59" s="7"/>
      <c r="J59" s="7"/>
      <c r="K59" s="8"/>
      <c r="L59" s="8"/>
    </row>
    <row r="60" spans="1:12" ht="14.25">
      <c r="A60" s="17" t="s">
        <v>24</v>
      </c>
      <c r="B60" s="18"/>
      <c r="C60" s="18"/>
      <c r="D60" s="18"/>
      <c r="E60" s="18"/>
      <c r="F60" s="18"/>
      <c r="G60" s="18"/>
      <c r="H60" s="19">
        <f>SUM(H59)</f>
        <v>15521.622262174069</v>
      </c>
      <c r="I60" s="5"/>
      <c r="J60" s="5"/>
      <c r="K60" s="5"/>
      <c r="L60" s="5"/>
    </row>
    <row r="61" spans="1:12" ht="57">
      <c r="A61" s="34" t="s">
        <v>442</v>
      </c>
      <c r="B61" s="34" t="s">
        <v>443</v>
      </c>
      <c r="C61" s="34" t="s">
        <v>333</v>
      </c>
      <c r="D61" s="34" t="s">
        <v>444</v>
      </c>
      <c r="E61" s="34" t="s">
        <v>445</v>
      </c>
      <c r="F61" s="34" t="s">
        <v>191</v>
      </c>
      <c r="G61" s="13">
        <v>2498.7</v>
      </c>
      <c r="H61" s="37">
        <f t="shared" si="2"/>
        <v>2736.4022621740687</v>
      </c>
      <c r="I61" s="5"/>
      <c r="J61" s="5"/>
      <c r="K61" s="5"/>
      <c r="L61" s="5"/>
    </row>
    <row r="62" spans="1:12" ht="57">
      <c r="A62" s="34" t="s">
        <v>442</v>
      </c>
      <c r="B62" s="34" t="s">
        <v>443</v>
      </c>
      <c r="C62" s="34" t="s">
        <v>333</v>
      </c>
      <c r="D62" s="34" t="s">
        <v>444</v>
      </c>
      <c r="E62" s="34" t="s">
        <v>446</v>
      </c>
      <c r="F62" s="34" t="s">
        <v>191</v>
      </c>
      <c r="G62" s="13">
        <v>12832.33</v>
      </c>
      <c r="H62" s="37">
        <f t="shared" si="2"/>
        <v>14053.074335039888</v>
      </c>
      <c r="I62" s="7"/>
      <c r="J62" s="5"/>
      <c r="K62" s="6"/>
      <c r="L62" s="5"/>
    </row>
    <row r="63" spans="1:12" ht="57">
      <c r="A63" s="34" t="s">
        <v>442</v>
      </c>
      <c r="B63" s="34" t="s">
        <v>447</v>
      </c>
      <c r="C63" s="34" t="s">
        <v>384</v>
      </c>
      <c r="D63" s="34" t="s">
        <v>448</v>
      </c>
      <c r="E63" s="34" t="s">
        <v>449</v>
      </c>
      <c r="F63" s="34" t="s">
        <v>191</v>
      </c>
      <c r="G63" s="13">
        <v>3208.08</v>
      </c>
      <c r="H63" s="37">
        <f t="shared" si="2"/>
        <v>3513.26584593404</v>
      </c>
      <c r="I63" s="5"/>
      <c r="J63" s="5"/>
      <c r="K63" s="5"/>
      <c r="L63" s="5"/>
    </row>
    <row r="64" spans="1:12" ht="57">
      <c r="A64" s="34" t="s">
        <v>442</v>
      </c>
      <c r="B64" s="34" t="s">
        <v>447</v>
      </c>
      <c r="C64" s="34" t="s">
        <v>384</v>
      </c>
      <c r="D64" s="34" t="s">
        <v>448</v>
      </c>
      <c r="E64" s="34" t="s">
        <v>450</v>
      </c>
      <c r="F64" s="34" t="s">
        <v>191</v>
      </c>
      <c r="G64" s="13">
        <v>12300.34</v>
      </c>
      <c r="H64" s="37">
        <f t="shared" si="2"/>
        <v>13470.475928086678</v>
      </c>
      <c r="I64" s="7"/>
      <c r="J64" s="7"/>
      <c r="K64" s="8"/>
      <c r="L64" s="5"/>
    </row>
    <row r="65" spans="1:12" ht="14.25">
      <c r="A65" s="17" t="s">
        <v>28</v>
      </c>
      <c r="B65" s="18"/>
      <c r="C65" s="18"/>
      <c r="D65" s="18"/>
      <c r="E65" s="18"/>
      <c r="F65" s="18"/>
      <c r="G65" s="18"/>
      <c r="H65" s="19">
        <f>SUM(H61:H64)</f>
        <v>33773.218371234674</v>
      </c>
      <c r="I65" s="5"/>
      <c r="J65" s="5"/>
      <c r="K65" s="5"/>
      <c r="L65" s="5"/>
    </row>
    <row r="66" spans="1:12" ht="42.75">
      <c r="A66" s="34" t="s">
        <v>451</v>
      </c>
      <c r="B66" s="34" t="s">
        <v>452</v>
      </c>
      <c r="C66" s="34" t="s">
        <v>453</v>
      </c>
      <c r="D66" s="34" t="s">
        <v>454</v>
      </c>
      <c r="E66" s="34" t="s">
        <v>454</v>
      </c>
      <c r="F66" s="34" t="s">
        <v>192</v>
      </c>
      <c r="G66" s="13">
        <v>16273.06</v>
      </c>
      <c r="H66" s="14">
        <f t="shared" si="2"/>
        <v>17821.12226217407</v>
      </c>
      <c r="I66" s="7"/>
      <c r="J66" s="5"/>
      <c r="K66" s="5"/>
      <c r="L66" s="5"/>
    </row>
    <row r="67" spans="1:12" ht="57">
      <c r="A67" s="34" t="s">
        <v>451</v>
      </c>
      <c r="B67" s="34" t="s">
        <v>455</v>
      </c>
      <c r="C67" s="34" t="s">
        <v>373</v>
      </c>
      <c r="D67" s="34" t="s">
        <v>456</v>
      </c>
      <c r="E67" s="34" t="s">
        <v>456</v>
      </c>
      <c r="F67" s="34" t="s">
        <v>191</v>
      </c>
      <c r="G67" s="13">
        <v>4934.41</v>
      </c>
      <c r="H67" s="14">
        <f t="shared" si="2"/>
        <v>5403.822262174069</v>
      </c>
      <c r="I67" s="7"/>
      <c r="J67" s="5"/>
      <c r="K67" s="5"/>
      <c r="L67" s="5"/>
    </row>
    <row r="68" spans="1:12" ht="57">
      <c r="A68" s="34" t="s">
        <v>451</v>
      </c>
      <c r="B68" s="34" t="s">
        <v>457</v>
      </c>
      <c r="C68" s="34" t="s">
        <v>373</v>
      </c>
      <c r="D68" s="34" t="s">
        <v>458</v>
      </c>
      <c r="E68" s="34" t="s">
        <v>458</v>
      </c>
      <c r="F68" s="34" t="s">
        <v>191</v>
      </c>
      <c r="G68" s="13">
        <v>10957.6</v>
      </c>
      <c r="H68" s="14">
        <f t="shared" si="2"/>
        <v>12000.000571496608</v>
      </c>
      <c r="I68" s="7"/>
      <c r="J68" s="5"/>
      <c r="K68" s="5"/>
      <c r="L68" s="5"/>
    </row>
    <row r="69" spans="1:12" ht="57">
      <c r="A69" s="34" t="s">
        <v>451</v>
      </c>
      <c r="B69" s="34" t="s">
        <v>459</v>
      </c>
      <c r="C69" s="34" t="s">
        <v>373</v>
      </c>
      <c r="D69" s="34" t="s">
        <v>460</v>
      </c>
      <c r="E69" s="34" t="s">
        <v>460</v>
      </c>
      <c r="F69" s="34" t="s">
        <v>191</v>
      </c>
      <c r="G69" s="13">
        <v>4199.5</v>
      </c>
      <c r="H69" s="14">
        <f t="shared" si="2"/>
        <v>4599.000000000001</v>
      </c>
      <c r="I69" s="7"/>
      <c r="J69" s="5"/>
      <c r="K69" s="5"/>
      <c r="L69" s="5"/>
    </row>
    <row r="70" spans="1:12" ht="57">
      <c r="A70" s="34" t="s">
        <v>451</v>
      </c>
      <c r="B70" s="34" t="s">
        <v>461</v>
      </c>
      <c r="C70" s="34" t="s">
        <v>462</v>
      </c>
      <c r="D70" s="34" t="s">
        <v>463</v>
      </c>
      <c r="E70" s="34" t="s">
        <v>463</v>
      </c>
      <c r="F70" s="34" t="s">
        <v>191</v>
      </c>
      <c r="G70" s="13">
        <v>2939.65</v>
      </c>
      <c r="H70" s="14">
        <f t="shared" si="2"/>
        <v>3219.3000000000006</v>
      </c>
      <c r="I70" s="7"/>
      <c r="J70" s="5"/>
      <c r="K70" s="5"/>
      <c r="L70" s="5"/>
    </row>
    <row r="71" spans="1:12" ht="57">
      <c r="A71" s="34" t="s">
        <v>451</v>
      </c>
      <c r="B71" s="34" t="s">
        <v>464</v>
      </c>
      <c r="C71" s="34" t="s">
        <v>453</v>
      </c>
      <c r="D71" s="34" t="s">
        <v>465</v>
      </c>
      <c r="E71" s="34" t="s">
        <v>466</v>
      </c>
      <c r="F71" s="34" t="s">
        <v>191</v>
      </c>
      <c r="G71" s="13">
        <v>12598.5</v>
      </c>
      <c r="H71" s="14">
        <f t="shared" si="2"/>
        <v>13797.000000000002</v>
      </c>
      <c r="I71" s="7"/>
      <c r="J71" s="7"/>
      <c r="K71" s="8"/>
      <c r="L71" s="5"/>
    </row>
    <row r="72" spans="1:12" ht="14.25">
      <c r="A72" s="17" t="s">
        <v>29</v>
      </c>
      <c r="B72" s="18"/>
      <c r="C72" s="18"/>
      <c r="D72" s="18"/>
      <c r="E72" s="18"/>
      <c r="F72" s="18"/>
      <c r="G72" s="18"/>
      <c r="H72" s="19">
        <f>SUM(H66:H71)</f>
        <v>56840.24509584475</v>
      </c>
      <c r="I72" s="5"/>
      <c r="J72" s="5"/>
      <c r="K72" s="5"/>
      <c r="L72" s="5"/>
    </row>
    <row r="73" spans="1:12" ht="28.5">
      <c r="A73" s="34" t="s">
        <v>468</v>
      </c>
      <c r="B73" s="34" t="s">
        <v>469</v>
      </c>
      <c r="C73" s="34" t="s">
        <v>470</v>
      </c>
      <c r="D73" s="34" t="s">
        <v>471</v>
      </c>
      <c r="E73" s="34" t="s">
        <v>472</v>
      </c>
      <c r="F73" s="34" t="s">
        <v>197</v>
      </c>
      <c r="G73" s="13">
        <v>544.89</v>
      </c>
      <c r="H73" s="14">
        <f aca="true" t="shared" si="3" ref="H73:H100">G73/1.049875*1.14975</f>
        <v>596.7255887605669</v>
      </c>
      <c r="I73" s="5"/>
      <c r="J73" s="5"/>
      <c r="K73" s="5"/>
      <c r="L73" s="5"/>
    </row>
    <row r="74" spans="1:12" ht="57">
      <c r="A74" s="34" t="s">
        <v>468</v>
      </c>
      <c r="B74" s="34" t="s">
        <v>469</v>
      </c>
      <c r="C74" s="34" t="s">
        <v>473</v>
      </c>
      <c r="D74" s="34" t="s">
        <v>471</v>
      </c>
      <c r="E74" s="34" t="s">
        <v>474</v>
      </c>
      <c r="F74" s="34" t="s">
        <v>197</v>
      </c>
      <c r="G74" s="13">
        <v>4771.68</v>
      </c>
      <c r="H74" s="14">
        <f t="shared" si="3"/>
        <v>5225.611696630552</v>
      </c>
      <c r="I74" s="5"/>
      <c r="J74" s="5"/>
      <c r="K74" s="5"/>
      <c r="L74" s="5"/>
    </row>
    <row r="75" spans="1:12" ht="28.5">
      <c r="A75" s="34" t="s">
        <v>468</v>
      </c>
      <c r="B75" s="34" t="s">
        <v>469</v>
      </c>
      <c r="C75" s="34" t="s">
        <v>475</v>
      </c>
      <c r="D75" s="34" t="s">
        <v>471</v>
      </c>
      <c r="E75" s="34" t="s">
        <v>476</v>
      </c>
      <c r="F75" s="34" t="s">
        <v>197</v>
      </c>
      <c r="G75" s="13">
        <v>454.07</v>
      </c>
      <c r="H75" s="14">
        <f t="shared" si="3"/>
        <v>497.26584831527566</v>
      </c>
      <c r="I75" s="5"/>
      <c r="J75" s="5"/>
      <c r="K75" s="5"/>
      <c r="L75" s="5"/>
    </row>
    <row r="76" spans="1:12" ht="57">
      <c r="A76" s="34" t="s">
        <v>468</v>
      </c>
      <c r="B76" s="34" t="s">
        <v>469</v>
      </c>
      <c r="C76" s="34" t="s">
        <v>477</v>
      </c>
      <c r="D76" s="34" t="s">
        <v>471</v>
      </c>
      <c r="E76" s="34" t="s">
        <v>478</v>
      </c>
      <c r="F76" s="34" t="s">
        <v>197</v>
      </c>
      <c r="G76" s="13">
        <v>5958.04</v>
      </c>
      <c r="H76" s="14">
        <f t="shared" si="3"/>
        <v>6524.830565543518</v>
      </c>
      <c r="I76" s="7"/>
      <c r="J76" s="5"/>
      <c r="K76" s="5"/>
      <c r="L76" s="5"/>
    </row>
    <row r="77" spans="1:12" ht="28.5">
      <c r="A77" s="34" t="s">
        <v>468</v>
      </c>
      <c r="B77" s="34" t="s">
        <v>479</v>
      </c>
      <c r="C77" s="34" t="s">
        <v>480</v>
      </c>
      <c r="D77" s="34" t="s">
        <v>481</v>
      </c>
      <c r="E77" s="34" t="s">
        <v>482</v>
      </c>
      <c r="F77" s="34" t="s">
        <v>197</v>
      </c>
      <c r="G77" s="13">
        <v>1264.05</v>
      </c>
      <c r="H77" s="14">
        <f t="shared" si="3"/>
        <v>1384.2995475651865</v>
      </c>
      <c r="I77" s="5"/>
      <c r="J77" s="5"/>
      <c r="K77" s="5"/>
      <c r="L77" s="5"/>
    </row>
    <row r="78" spans="1:12" ht="28.5">
      <c r="A78" s="34" t="s">
        <v>468</v>
      </c>
      <c r="B78" s="34" t="s">
        <v>479</v>
      </c>
      <c r="C78" s="34" t="s">
        <v>483</v>
      </c>
      <c r="D78" s="34" t="s">
        <v>481</v>
      </c>
      <c r="E78" s="34" t="s">
        <v>484</v>
      </c>
      <c r="F78" s="34" t="s">
        <v>197</v>
      </c>
      <c r="G78" s="13">
        <v>1046.2</v>
      </c>
      <c r="H78" s="14">
        <f t="shared" si="3"/>
        <v>1145.7253958804622</v>
      </c>
      <c r="I78" s="5"/>
      <c r="J78" s="5"/>
      <c r="K78" s="5"/>
      <c r="L78" s="5"/>
    </row>
    <row r="79" spans="1:12" ht="28.5">
      <c r="A79" s="34" t="s">
        <v>468</v>
      </c>
      <c r="B79" s="34" t="s">
        <v>479</v>
      </c>
      <c r="C79" s="34" t="s">
        <v>485</v>
      </c>
      <c r="D79" s="34" t="s">
        <v>481</v>
      </c>
      <c r="E79" s="34" t="s">
        <v>486</v>
      </c>
      <c r="F79" s="34" t="s">
        <v>197</v>
      </c>
      <c r="G79" s="13">
        <v>621</v>
      </c>
      <c r="H79" s="14">
        <f t="shared" si="3"/>
        <v>680.0759614239792</v>
      </c>
      <c r="I79" s="5"/>
      <c r="J79" s="5"/>
      <c r="K79" s="5"/>
      <c r="L79" s="5"/>
    </row>
    <row r="80" spans="1:12" ht="28.5">
      <c r="A80" s="34" t="s">
        <v>468</v>
      </c>
      <c r="B80" s="34" t="s">
        <v>479</v>
      </c>
      <c r="C80" s="34" t="s">
        <v>487</v>
      </c>
      <c r="D80" s="34" t="s">
        <v>481</v>
      </c>
      <c r="E80" s="34" t="s">
        <v>488</v>
      </c>
      <c r="F80" s="34" t="s">
        <v>197</v>
      </c>
      <c r="G80" s="13">
        <v>350.4</v>
      </c>
      <c r="H80" s="14">
        <f t="shared" si="3"/>
        <v>383.7336825812597</v>
      </c>
      <c r="I80" s="5"/>
      <c r="J80" s="5"/>
      <c r="K80" s="5"/>
      <c r="L80" s="5"/>
    </row>
    <row r="81" spans="1:12" ht="28.5">
      <c r="A81" s="34" t="s">
        <v>468</v>
      </c>
      <c r="B81" s="34" t="s">
        <v>479</v>
      </c>
      <c r="C81" s="34" t="s">
        <v>489</v>
      </c>
      <c r="D81" s="34" t="s">
        <v>481</v>
      </c>
      <c r="E81" s="34" t="s">
        <v>490</v>
      </c>
      <c r="F81" s="34" t="s">
        <v>197</v>
      </c>
      <c r="G81" s="13">
        <v>398.95</v>
      </c>
      <c r="H81" s="14">
        <f t="shared" si="3"/>
        <v>436.9022621740684</v>
      </c>
      <c r="I81" s="5"/>
      <c r="J81" s="5"/>
      <c r="K81" s="5"/>
      <c r="L81" s="5"/>
    </row>
    <row r="82" spans="1:12" ht="28.5">
      <c r="A82" s="34" t="s">
        <v>468</v>
      </c>
      <c r="B82" s="34" t="s">
        <v>479</v>
      </c>
      <c r="C82" s="34" t="s">
        <v>462</v>
      </c>
      <c r="D82" s="34" t="s">
        <v>481</v>
      </c>
      <c r="E82" s="34" t="s">
        <v>491</v>
      </c>
      <c r="F82" s="34" t="s">
        <v>197</v>
      </c>
      <c r="G82" s="13">
        <v>954.34</v>
      </c>
      <c r="H82" s="14">
        <f t="shared" si="3"/>
        <v>1045.1267198476012</v>
      </c>
      <c r="I82" s="5"/>
      <c r="J82" s="5"/>
      <c r="K82" s="5"/>
      <c r="L82" s="5"/>
    </row>
    <row r="83" spans="1:12" ht="28.5">
      <c r="A83" s="34" t="s">
        <v>468</v>
      </c>
      <c r="B83" s="34" t="s">
        <v>479</v>
      </c>
      <c r="C83" s="34" t="s">
        <v>492</v>
      </c>
      <c r="D83" s="34" t="s">
        <v>481</v>
      </c>
      <c r="E83" s="34" t="s">
        <v>493</v>
      </c>
      <c r="F83" s="34" t="s">
        <v>197</v>
      </c>
      <c r="G83" s="13">
        <v>1672.24</v>
      </c>
      <c r="H83" s="14">
        <f t="shared" si="3"/>
        <v>1831.3208143826648</v>
      </c>
      <c r="I83" s="5"/>
      <c r="J83" s="5"/>
      <c r="K83" s="5"/>
      <c r="L83" s="5"/>
    </row>
    <row r="84" spans="1:12" ht="28.5">
      <c r="A84" s="34" t="s">
        <v>468</v>
      </c>
      <c r="B84" s="34" t="s">
        <v>479</v>
      </c>
      <c r="C84" s="34" t="s">
        <v>487</v>
      </c>
      <c r="D84" s="34" t="s">
        <v>481</v>
      </c>
      <c r="E84" s="34" t="s">
        <v>494</v>
      </c>
      <c r="F84" s="34" t="s">
        <v>197</v>
      </c>
      <c r="G84" s="13">
        <v>2354.34</v>
      </c>
      <c r="H84" s="14">
        <f t="shared" si="3"/>
        <v>2578.3092415763786</v>
      </c>
      <c r="I84" s="5"/>
      <c r="J84" s="5"/>
      <c r="K84" s="5"/>
      <c r="L84" s="5"/>
    </row>
    <row r="85" spans="1:12" ht="42.75">
      <c r="A85" s="34" t="s">
        <v>468</v>
      </c>
      <c r="B85" s="34" t="s">
        <v>479</v>
      </c>
      <c r="C85" s="34" t="s">
        <v>390</v>
      </c>
      <c r="D85" s="34" t="s">
        <v>481</v>
      </c>
      <c r="E85" s="34" t="s">
        <v>495</v>
      </c>
      <c r="F85" s="34" t="s">
        <v>197</v>
      </c>
      <c r="G85" s="13">
        <v>2375.87</v>
      </c>
      <c r="H85" s="14">
        <f t="shared" si="3"/>
        <v>2601.8873984998218</v>
      </c>
      <c r="I85" s="7"/>
      <c r="J85" s="5"/>
      <c r="K85" s="5"/>
      <c r="L85" s="5"/>
    </row>
    <row r="86" spans="1:12" ht="14.25">
      <c r="A86" s="34" t="s">
        <v>468</v>
      </c>
      <c r="B86" s="34" t="s">
        <v>496</v>
      </c>
      <c r="C86" s="34" t="s">
        <v>190</v>
      </c>
      <c r="D86" s="34" t="s">
        <v>497</v>
      </c>
      <c r="E86" s="34" t="s">
        <v>497</v>
      </c>
      <c r="F86" s="34" t="s">
        <v>197</v>
      </c>
      <c r="G86" s="13">
        <v>2238.28</v>
      </c>
      <c r="H86" s="14">
        <f t="shared" si="3"/>
        <v>2451.208410525063</v>
      </c>
      <c r="I86" s="7"/>
      <c r="J86" s="5"/>
      <c r="K86" s="5"/>
      <c r="L86" s="5"/>
    </row>
    <row r="87" spans="1:12" ht="42.75">
      <c r="A87" s="34" t="s">
        <v>468</v>
      </c>
      <c r="B87" s="34" t="s">
        <v>498</v>
      </c>
      <c r="C87" s="34" t="s">
        <v>383</v>
      </c>
      <c r="D87" s="34" t="s">
        <v>499</v>
      </c>
      <c r="E87" s="34" t="s">
        <v>500</v>
      </c>
      <c r="F87" s="34" t="s">
        <v>192</v>
      </c>
      <c r="G87" s="13">
        <v>6910.92</v>
      </c>
      <c r="H87" s="14">
        <f t="shared" si="3"/>
        <v>7568.35839504703</v>
      </c>
      <c r="I87" s="5"/>
      <c r="J87" s="5"/>
      <c r="K87" s="5"/>
      <c r="L87" s="5"/>
    </row>
    <row r="88" spans="1:12" ht="42.75">
      <c r="A88" s="34" t="s">
        <v>468</v>
      </c>
      <c r="B88" s="34" t="s">
        <v>498</v>
      </c>
      <c r="C88" s="34" t="s">
        <v>501</v>
      </c>
      <c r="D88" s="34" t="s">
        <v>499</v>
      </c>
      <c r="E88" s="34" t="s">
        <v>502</v>
      </c>
      <c r="F88" s="34" t="s">
        <v>192</v>
      </c>
      <c r="G88" s="13">
        <v>1928.1</v>
      </c>
      <c r="H88" s="14">
        <f t="shared" si="3"/>
        <v>2111.5208715323256</v>
      </c>
      <c r="I88" s="5"/>
      <c r="J88" s="5"/>
      <c r="K88" s="5"/>
      <c r="L88" s="5"/>
    </row>
    <row r="89" spans="1:12" ht="42.75">
      <c r="A89" s="34" t="s">
        <v>468</v>
      </c>
      <c r="B89" s="34" t="s">
        <v>498</v>
      </c>
      <c r="C89" s="34" t="s">
        <v>383</v>
      </c>
      <c r="D89" s="34" t="s">
        <v>499</v>
      </c>
      <c r="E89" s="34" t="s">
        <v>503</v>
      </c>
      <c r="F89" s="34" t="s">
        <v>192</v>
      </c>
      <c r="G89" s="13">
        <v>3180.37</v>
      </c>
      <c r="H89" s="14">
        <f t="shared" si="3"/>
        <v>3482.919783307537</v>
      </c>
      <c r="I89" s="5"/>
      <c r="J89" s="5"/>
      <c r="K89" s="5"/>
      <c r="L89" s="5"/>
    </row>
    <row r="90" spans="1:12" ht="28.5">
      <c r="A90" s="34" t="s">
        <v>468</v>
      </c>
      <c r="B90" s="34" t="s">
        <v>504</v>
      </c>
      <c r="C90" s="34" t="s">
        <v>505</v>
      </c>
      <c r="D90" s="34" t="s">
        <v>81</v>
      </c>
      <c r="E90" s="34" t="s">
        <v>81</v>
      </c>
      <c r="F90" s="34" t="s">
        <v>197</v>
      </c>
      <c r="G90" s="13">
        <v>3933.36</v>
      </c>
      <c r="H90" s="14">
        <f t="shared" si="3"/>
        <v>4307.542002619361</v>
      </c>
      <c r="I90" s="7"/>
      <c r="J90" s="5"/>
      <c r="K90" s="5"/>
      <c r="L90" s="5"/>
    </row>
    <row r="91" spans="1:12" ht="28.5">
      <c r="A91" s="34" t="s">
        <v>468</v>
      </c>
      <c r="B91" s="34" t="s">
        <v>82</v>
      </c>
      <c r="C91" s="34" t="s">
        <v>467</v>
      </c>
      <c r="D91" s="34" t="s">
        <v>83</v>
      </c>
      <c r="E91" s="34" t="s">
        <v>83</v>
      </c>
      <c r="F91" s="34" t="s">
        <v>197</v>
      </c>
      <c r="G91" s="13">
        <v>3786.37</v>
      </c>
      <c r="H91" s="14">
        <f t="shared" si="3"/>
        <v>4146.568789141565</v>
      </c>
      <c r="I91" s="5"/>
      <c r="J91" s="5"/>
      <c r="K91" s="5"/>
      <c r="L91" s="5"/>
    </row>
    <row r="92" spans="1:12" ht="28.5">
      <c r="A92" s="34" t="s">
        <v>468</v>
      </c>
      <c r="B92" s="34" t="s">
        <v>84</v>
      </c>
      <c r="C92" s="34" t="s">
        <v>467</v>
      </c>
      <c r="D92" s="34" t="s">
        <v>85</v>
      </c>
      <c r="E92" s="34" t="s">
        <v>85</v>
      </c>
      <c r="F92" s="34" t="s">
        <v>197</v>
      </c>
      <c r="G92" s="13">
        <v>6048.85</v>
      </c>
      <c r="H92" s="14">
        <f t="shared" si="3"/>
        <v>6624.2793546850835</v>
      </c>
      <c r="I92" s="5"/>
      <c r="J92" s="5"/>
      <c r="K92" s="5"/>
      <c r="L92" s="5"/>
    </row>
    <row r="93" spans="1:12" ht="42.75">
      <c r="A93" s="34" t="s">
        <v>468</v>
      </c>
      <c r="B93" s="34" t="s">
        <v>86</v>
      </c>
      <c r="C93" s="34" t="s">
        <v>489</v>
      </c>
      <c r="D93" s="34" t="s">
        <v>87</v>
      </c>
      <c r="E93" s="34" t="s">
        <v>87</v>
      </c>
      <c r="F93" s="34" t="s">
        <v>197</v>
      </c>
      <c r="G93" s="13">
        <v>2367.47</v>
      </c>
      <c r="H93" s="14">
        <f t="shared" si="3"/>
        <v>2592.688303369449</v>
      </c>
      <c r="I93" s="7"/>
      <c r="J93" s="7"/>
      <c r="K93" s="8"/>
      <c r="L93" s="5"/>
    </row>
    <row r="94" spans="1:12" ht="14.25">
      <c r="A94" s="17" t="s">
        <v>30</v>
      </c>
      <c r="B94" s="18"/>
      <c r="C94" s="18"/>
      <c r="D94" s="18"/>
      <c r="E94" s="18"/>
      <c r="F94" s="18"/>
      <c r="G94" s="18"/>
      <c r="H94" s="19">
        <f>SUM(H73:H93)</f>
        <v>58216.90063340874</v>
      </c>
      <c r="I94" s="5"/>
      <c r="J94" s="5"/>
      <c r="K94" s="5"/>
      <c r="L94" s="5"/>
    </row>
    <row r="95" spans="1:12" ht="57">
      <c r="A95" s="34" t="s">
        <v>88</v>
      </c>
      <c r="B95" s="34" t="s">
        <v>89</v>
      </c>
      <c r="C95" s="34" t="s">
        <v>90</v>
      </c>
      <c r="D95" s="34" t="s">
        <v>91</v>
      </c>
      <c r="E95" s="34" t="s">
        <v>506</v>
      </c>
      <c r="F95" s="34" t="s">
        <v>191</v>
      </c>
      <c r="G95" s="13">
        <v>17375.43</v>
      </c>
      <c r="H95" s="14">
        <f t="shared" si="3"/>
        <v>19028.361131087036</v>
      </c>
      <c r="I95" s="7"/>
      <c r="J95" s="5"/>
      <c r="K95" s="5"/>
      <c r="L95" s="5"/>
    </row>
    <row r="96" spans="1:12" ht="57">
      <c r="A96" s="31" t="s">
        <v>88</v>
      </c>
      <c r="B96" s="31" t="s">
        <v>507</v>
      </c>
      <c r="C96" s="31" t="s">
        <v>381</v>
      </c>
      <c r="D96" s="31" t="s">
        <v>508</v>
      </c>
      <c r="E96" s="31" t="s">
        <v>509</v>
      </c>
      <c r="F96" s="31" t="s">
        <v>191</v>
      </c>
      <c r="G96" s="15">
        <v>6626.81</v>
      </c>
      <c r="H96" s="16">
        <f t="shared" si="3"/>
        <v>7257.220904869629</v>
      </c>
      <c r="I96" s="7"/>
      <c r="J96" s="7"/>
      <c r="K96" s="8"/>
      <c r="L96" s="5"/>
    </row>
    <row r="97" spans="1:12" ht="14.25">
      <c r="A97" s="17" t="s">
        <v>31</v>
      </c>
      <c r="B97" s="18"/>
      <c r="C97" s="18"/>
      <c r="D97" s="18"/>
      <c r="E97" s="18"/>
      <c r="F97" s="18"/>
      <c r="G97" s="18"/>
      <c r="H97" s="19">
        <f>SUM(H95:H96)</f>
        <v>26285.582035956664</v>
      </c>
      <c r="I97" s="5"/>
      <c r="J97" s="5"/>
      <c r="K97" s="5"/>
      <c r="L97" s="5"/>
    </row>
    <row r="98" spans="1:12" ht="57">
      <c r="A98" s="34" t="s">
        <v>514</v>
      </c>
      <c r="B98" s="34" t="s">
        <v>515</v>
      </c>
      <c r="C98" s="34" t="s">
        <v>483</v>
      </c>
      <c r="D98" s="34" t="s">
        <v>516</v>
      </c>
      <c r="E98" s="34" t="s">
        <v>516</v>
      </c>
      <c r="F98" s="34" t="s">
        <v>191</v>
      </c>
      <c r="G98" s="13">
        <v>20000</v>
      </c>
      <c r="H98" s="14">
        <f t="shared" si="3"/>
        <v>21902.60745326825</v>
      </c>
      <c r="I98" s="7"/>
      <c r="J98" s="5"/>
      <c r="K98" s="5"/>
      <c r="L98" s="5"/>
    </row>
    <row r="99" spans="1:12" ht="57">
      <c r="A99" s="34" t="s">
        <v>514</v>
      </c>
      <c r="B99" s="34" t="s">
        <v>517</v>
      </c>
      <c r="C99" s="34" t="s">
        <v>419</v>
      </c>
      <c r="D99" s="34" t="s">
        <v>518</v>
      </c>
      <c r="E99" s="34" t="s">
        <v>519</v>
      </c>
      <c r="F99" s="34" t="s">
        <v>191</v>
      </c>
      <c r="G99" s="13">
        <v>2000</v>
      </c>
      <c r="H99" s="14">
        <f t="shared" si="3"/>
        <v>2190.260745326825</v>
      </c>
      <c r="I99" s="7"/>
      <c r="J99" s="5"/>
      <c r="K99" s="5"/>
      <c r="L99" s="5"/>
    </row>
    <row r="100" spans="1:12" ht="57">
      <c r="A100" s="34" t="s">
        <v>514</v>
      </c>
      <c r="B100" s="34" t="s">
        <v>520</v>
      </c>
      <c r="C100" s="34" t="s">
        <v>419</v>
      </c>
      <c r="D100" s="34" t="s">
        <v>521</v>
      </c>
      <c r="E100" s="34" t="s">
        <v>522</v>
      </c>
      <c r="F100" s="34" t="s">
        <v>191</v>
      </c>
      <c r="G100" s="13">
        <v>8000</v>
      </c>
      <c r="H100" s="14">
        <f t="shared" si="3"/>
        <v>8761.0429813073</v>
      </c>
      <c r="I100" s="7"/>
      <c r="J100" s="7"/>
      <c r="K100" s="8"/>
      <c r="L100" s="8"/>
    </row>
    <row r="101" spans="1:12" ht="14.25">
      <c r="A101" s="17" t="s">
        <v>32</v>
      </c>
      <c r="B101" s="18"/>
      <c r="C101" s="18"/>
      <c r="D101" s="18"/>
      <c r="E101" s="18"/>
      <c r="F101" s="18"/>
      <c r="G101" s="18"/>
      <c r="H101" s="19">
        <f>SUM(H98:H100)</f>
        <v>32853.911179902374</v>
      </c>
      <c r="I101" s="5"/>
      <c r="J101" s="5"/>
      <c r="K101" s="5"/>
      <c r="L101" s="5"/>
    </row>
    <row r="102" spans="1:12" ht="57">
      <c r="A102" s="34" t="s">
        <v>525</v>
      </c>
      <c r="B102" s="34" t="s">
        <v>526</v>
      </c>
      <c r="C102" s="34" t="s">
        <v>440</v>
      </c>
      <c r="D102" s="34" t="s">
        <v>527</v>
      </c>
      <c r="E102" s="34" t="s">
        <v>528</v>
      </c>
      <c r="F102" s="34" t="s">
        <v>191</v>
      </c>
      <c r="G102" s="13">
        <v>8310.65</v>
      </c>
      <c r="H102" s="14">
        <f aca="true" t="shared" si="4" ref="H102:H112">G102/1.049875*1.14975</f>
        <v>9101.245231575189</v>
      </c>
      <c r="I102" s="7"/>
      <c r="J102" s="5"/>
      <c r="K102" s="5"/>
      <c r="L102" s="5"/>
    </row>
    <row r="103" spans="1:12" ht="57">
      <c r="A103" s="34" t="s">
        <v>525</v>
      </c>
      <c r="B103" s="34" t="s">
        <v>529</v>
      </c>
      <c r="C103" s="34" t="s">
        <v>369</v>
      </c>
      <c r="D103" s="34" t="s">
        <v>530</v>
      </c>
      <c r="E103" s="34" t="s">
        <v>530</v>
      </c>
      <c r="F103" s="34" t="s">
        <v>191</v>
      </c>
      <c r="G103" s="13">
        <v>8014.35</v>
      </c>
      <c r="H103" s="14">
        <f t="shared" si="4"/>
        <v>8776.75810215502</v>
      </c>
      <c r="I103" s="7"/>
      <c r="J103" s="5"/>
      <c r="K103" s="5"/>
      <c r="L103" s="5"/>
    </row>
    <row r="104" spans="1:12" ht="71.25">
      <c r="A104" s="34" t="s">
        <v>525</v>
      </c>
      <c r="B104" s="34" t="s">
        <v>531</v>
      </c>
      <c r="C104" s="34" t="s">
        <v>532</v>
      </c>
      <c r="D104" s="34" t="s">
        <v>533</v>
      </c>
      <c r="E104" s="34" t="s">
        <v>533</v>
      </c>
      <c r="F104" s="34" t="s">
        <v>191</v>
      </c>
      <c r="G104" s="13">
        <v>38795</v>
      </c>
      <c r="H104" s="14">
        <f t="shared" si="4"/>
        <v>42485.58280747709</v>
      </c>
      <c r="I104" s="7"/>
      <c r="J104" s="5"/>
      <c r="K104" s="5"/>
      <c r="L104" s="5"/>
    </row>
    <row r="105" spans="1:12" ht="57">
      <c r="A105" s="34" t="s">
        <v>525</v>
      </c>
      <c r="B105" s="34" t="s">
        <v>534</v>
      </c>
      <c r="C105" s="34" t="s">
        <v>523</v>
      </c>
      <c r="D105" s="34" t="s">
        <v>535</v>
      </c>
      <c r="E105" s="34" t="s">
        <v>536</v>
      </c>
      <c r="F105" s="34" t="s">
        <v>191</v>
      </c>
      <c r="G105" s="13">
        <v>2888</v>
      </c>
      <c r="H105" s="14">
        <f t="shared" si="4"/>
        <v>3162.7365162519354</v>
      </c>
      <c r="I105" s="7"/>
      <c r="J105" s="5"/>
      <c r="K105" s="5"/>
      <c r="L105" s="5"/>
    </row>
    <row r="106" spans="1:12" ht="57">
      <c r="A106" s="34" t="s">
        <v>525</v>
      </c>
      <c r="B106" s="34" t="s">
        <v>537</v>
      </c>
      <c r="C106" s="34" t="s">
        <v>477</v>
      </c>
      <c r="D106" s="34" t="s">
        <v>538</v>
      </c>
      <c r="E106" s="34" t="s">
        <v>538</v>
      </c>
      <c r="F106" s="34" t="s">
        <v>191</v>
      </c>
      <c r="G106" s="13">
        <v>10000</v>
      </c>
      <c r="H106" s="14">
        <f t="shared" si="4"/>
        <v>10951.303726634125</v>
      </c>
      <c r="I106" s="7"/>
      <c r="J106" s="5"/>
      <c r="K106" s="5"/>
      <c r="L106" s="5"/>
    </row>
    <row r="107" spans="1:12" ht="57">
      <c r="A107" s="34" t="s">
        <v>525</v>
      </c>
      <c r="B107" s="34" t="s">
        <v>539</v>
      </c>
      <c r="C107" s="34" t="s">
        <v>540</v>
      </c>
      <c r="D107" s="34" t="s">
        <v>541</v>
      </c>
      <c r="E107" s="34" t="s">
        <v>541</v>
      </c>
      <c r="F107" s="34" t="s">
        <v>191</v>
      </c>
      <c r="G107" s="13">
        <v>25500</v>
      </c>
      <c r="H107" s="14">
        <f t="shared" si="4"/>
        <v>27925.824502917018</v>
      </c>
      <c r="I107" s="7"/>
      <c r="J107" s="5"/>
      <c r="K107" s="5"/>
      <c r="L107" s="5"/>
    </row>
    <row r="108" spans="1:12" ht="57">
      <c r="A108" s="34" t="s">
        <v>525</v>
      </c>
      <c r="B108" s="34" t="s">
        <v>542</v>
      </c>
      <c r="C108" s="34" t="s">
        <v>426</v>
      </c>
      <c r="D108" s="34" t="s">
        <v>543</v>
      </c>
      <c r="E108" s="34" t="s">
        <v>544</v>
      </c>
      <c r="F108" s="34" t="s">
        <v>191</v>
      </c>
      <c r="G108" s="13">
        <v>448.58</v>
      </c>
      <c r="H108" s="14">
        <f t="shared" si="4"/>
        <v>491.2535825693535</v>
      </c>
      <c r="I108" s="5"/>
      <c r="J108" s="5"/>
      <c r="K108" s="5"/>
      <c r="L108" s="5"/>
    </row>
    <row r="109" spans="1:12" ht="57">
      <c r="A109" s="34" t="s">
        <v>525</v>
      </c>
      <c r="B109" s="34" t="s">
        <v>542</v>
      </c>
      <c r="C109" s="34" t="s">
        <v>422</v>
      </c>
      <c r="D109" s="34" t="s">
        <v>543</v>
      </c>
      <c r="E109" s="34" t="s">
        <v>543</v>
      </c>
      <c r="F109" s="34" t="s">
        <v>191</v>
      </c>
      <c r="G109" s="13">
        <v>4485.84</v>
      </c>
      <c r="H109" s="14">
        <f t="shared" si="4"/>
        <v>4912.579630908442</v>
      </c>
      <c r="I109" s="7"/>
      <c r="J109" s="5"/>
      <c r="K109" s="5"/>
      <c r="L109" s="5"/>
    </row>
    <row r="110" spans="1:12" ht="57">
      <c r="A110" s="34" t="s">
        <v>525</v>
      </c>
      <c r="B110" s="34" t="s">
        <v>545</v>
      </c>
      <c r="C110" s="34" t="s">
        <v>385</v>
      </c>
      <c r="D110" s="34" t="s">
        <v>546</v>
      </c>
      <c r="E110" s="34" t="s">
        <v>546</v>
      </c>
      <c r="F110" s="34" t="s">
        <v>191</v>
      </c>
      <c r="G110" s="13">
        <v>3734.5</v>
      </c>
      <c r="H110" s="14">
        <f t="shared" si="4"/>
        <v>4089.7643767115137</v>
      </c>
      <c r="I110" s="7"/>
      <c r="J110" s="5"/>
      <c r="K110" s="5"/>
      <c r="L110" s="5"/>
    </row>
    <row r="111" spans="1:12" ht="57">
      <c r="A111" s="34" t="s">
        <v>525</v>
      </c>
      <c r="B111" s="34" t="s">
        <v>547</v>
      </c>
      <c r="C111" s="34" t="s">
        <v>392</v>
      </c>
      <c r="D111" s="34" t="s">
        <v>548</v>
      </c>
      <c r="E111" s="34" t="s">
        <v>548</v>
      </c>
      <c r="F111" s="34" t="s">
        <v>191</v>
      </c>
      <c r="G111" s="13">
        <v>4979.5</v>
      </c>
      <c r="H111" s="14">
        <f t="shared" si="4"/>
        <v>5453.2016906774625</v>
      </c>
      <c r="I111" s="7"/>
      <c r="J111" s="5"/>
      <c r="K111" s="5"/>
      <c r="L111" s="5"/>
    </row>
    <row r="112" spans="1:12" ht="57">
      <c r="A112" s="34" t="s">
        <v>525</v>
      </c>
      <c r="B112" s="34" t="s">
        <v>549</v>
      </c>
      <c r="C112" s="34" t="s">
        <v>392</v>
      </c>
      <c r="D112" s="34" t="s">
        <v>530</v>
      </c>
      <c r="E112" s="34" t="s">
        <v>530</v>
      </c>
      <c r="F112" s="34" t="s">
        <v>191</v>
      </c>
      <c r="G112" s="13">
        <v>5426.3</v>
      </c>
      <c r="H112" s="14">
        <f t="shared" si="4"/>
        <v>5942.505941183475</v>
      </c>
      <c r="I112" s="7"/>
      <c r="J112" s="7"/>
      <c r="K112" s="8"/>
      <c r="L112" s="8"/>
    </row>
    <row r="113" spans="1:12" ht="14.25">
      <c r="A113" s="17" t="s">
        <v>33</v>
      </c>
      <c r="B113" s="18"/>
      <c r="C113" s="18"/>
      <c r="D113" s="18"/>
      <c r="E113" s="18"/>
      <c r="F113" s="18"/>
      <c r="G113" s="18"/>
      <c r="H113" s="19">
        <f>SUM(H102:H112)</f>
        <v>123292.75610906062</v>
      </c>
      <c r="I113" s="5"/>
      <c r="J113" s="5"/>
      <c r="K113" s="5"/>
      <c r="L113" s="5"/>
    </row>
    <row r="114" spans="1:12" ht="42.75">
      <c r="A114" s="34" t="s">
        <v>0</v>
      </c>
      <c r="B114" s="34" t="s">
        <v>1</v>
      </c>
      <c r="C114" s="34" t="s">
        <v>339</v>
      </c>
      <c r="D114" s="34" t="s">
        <v>2</v>
      </c>
      <c r="E114" s="34" t="s">
        <v>2</v>
      </c>
      <c r="F114" s="34" t="s">
        <v>198</v>
      </c>
      <c r="G114" s="13">
        <v>27635.08</v>
      </c>
      <c r="H114" s="14">
        <f aca="true" t="shared" si="5" ref="H114:H129">G114/1.049875*1.14975</f>
        <v>30264.01545898322</v>
      </c>
      <c r="I114" s="5"/>
      <c r="J114" s="5"/>
      <c r="K114" s="5"/>
      <c r="L114" s="5"/>
    </row>
    <row r="115" spans="1:12" ht="42.75">
      <c r="A115" s="34" t="s">
        <v>0</v>
      </c>
      <c r="B115" s="34" t="s">
        <v>1</v>
      </c>
      <c r="C115" s="34" t="s">
        <v>3</v>
      </c>
      <c r="D115" s="34" t="s">
        <v>2</v>
      </c>
      <c r="E115" s="34" t="s">
        <v>2</v>
      </c>
      <c r="F115" s="34" t="s">
        <v>198</v>
      </c>
      <c r="G115" s="13">
        <v>2763.51</v>
      </c>
      <c r="H115" s="14">
        <f t="shared" si="5"/>
        <v>3026.403736159067</v>
      </c>
      <c r="I115" s="7"/>
      <c r="J115" s="5"/>
      <c r="K115" s="5"/>
      <c r="L115" s="5"/>
    </row>
    <row r="116" spans="1:12" ht="57">
      <c r="A116" s="34" t="s">
        <v>0</v>
      </c>
      <c r="B116" s="34" t="s">
        <v>4</v>
      </c>
      <c r="C116" s="34" t="s">
        <v>512</v>
      </c>
      <c r="D116" s="34" t="s">
        <v>6</v>
      </c>
      <c r="E116" s="34" t="s">
        <v>7</v>
      </c>
      <c r="F116" s="34" t="s">
        <v>198</v>
      </c>
      <c r="G116" s="13">
        <v>921.04</v>
      </c>
      <c r="H116" s="14">
        <f t="shared" si="5"/>
        <v>1008.6588784379095</v>
      </c>
      <c r="I116" s="5"/>
      <c r="J116" s="5"/>
      <c r="K116" s="5"/>
      <c r="L116" s="5"/>
    </row>
    <row r="117" spans="1:12" ht="71.25">
      <c r="A117" s="34" t="s">
        <v>0</v>
      </c>
      <c r="B117" s="34" t="s">
        <v>4</v>
      </c>
      <c r="C117" s="34" t="s">
        <v>487</v>
      </c>
      <c r="D117" s="34" t="s">
        <v>6</v>
      </c>
      <c r="E117" s="34" t="s">
        <v>8</v>
      </c>
      <c r="F117" s="34" t="s">
        <v>198</v>
      </c>
      <c r="G117" s="13">
        <v>815.02</v>
      </c>
      <c r="H117" s="14">
        <f t="shared" si="5"/>
        <v>892.5531563281344</v>
      </c>
      <c r="I117" s="5"/>
      <c r="J117" s="5"/>
      <c r="K117" s="5"/>
      <c r="L117" s="5"/>
    </row>
    <row r="118" spans="1:12" ht="57">
      <c r="A118" s="34" t="s">
        <v>0</v>
      </c>
      <c r="B118" s="34" t="s">
        <v>4</v>
      </c>
      <c r="C118" s="34" t="s">
        <v>512</v>
      </c>
      <c r="D118" s="34" t="s">
        <v>6</v>
      </c>
      <c r="E118" s="34" t="s">
        <v>7</v>
      </c>
      <c r="F118" s="34" t="s">
        <v>198</v>
      </c>
      <c r="G118" s="13">
        <v>1456.34</v>
      </c>
      <c r="H118" s="14">
        <f t="shared" si="5"/>
        <v>1594.8821669246342</v>
      </c>
      <c r="I118" s="5"/>
      <c r="J118" s="5"/>
      <c r="K118" s="5"/>
      <c r="L118" s="5"/>
    </row>
    <row r="119" spans="1:12" ht="71.25">
      <c r="A119" s="34" t="s">
        <v>0</v>
      </c>
      <c r="B119" s="34" t="s">
        <v>4</v>
      </c>
      <c r="C119" s="34" t="s">
        <v>487</v>
      </c>
      <c r="D119" s="34" t="s">
        <v>6</v>
      </c>
      <c r="E119" s="34" t="s">
        <v>8</v>
      </c>
      <c r="F119" s="34" t="s">
        <v>198</v>
      </c>
      <c r="G119" s="13">
        <v>2059.21</v>
      </c>
      <c r="H119" s="14">
        <f t="shared" si="5"/>
        <v>2255.1034146922257</v>
      </c>
      <c r="I119" s="5"/>
      <c r="J119" s="5"/>
      <c r="K119" s="5"/>
      <c r="L119" s="5"/>
    </row>
    <row r="120" spans="1:12" ht="57">
      <c r="A120" s="34" t="s">
        <v>0</v>
      </c>
      <c r="B120" s="34" t="s">
        <v>4</v>
      </c>
      <c r="C120" s="34" t="s">
        <v>512</v>
      </c>
      <c r="D120" s="34" t="s">
        <v>6</v>
      </c>
      <c r="E120" s="34" t="s">
        <v>7</v>
      </c>
      <c r="F120" s="34" t="s">
        <v>198</v>
      </c>
      <c r="G120" s="13">
        <v>2894.27</v>
      </c>
      <c r="H120" s="14">
        <f t="shared" si="5"/>
        <v>3169.6029836885346</v>
      </c>
      <c r="I120" s="5"/>
      <c r="J120" s="5"/>
      <c r="K120" s="5"/>
      <c r="L120" s="5"/>
    </row>
    <row r="121" spans="1:12" ht="57">
      <c r="A121" s="34" t="s">
        <v>0</v>
      </c>
      <c r="B121" s="34" t="s">
        <v>4</v>
      </c>
      <c r="C121" s="34" t="s">
        <v>512</v>
      </c>
      <c r="D121" s="34" t="s">
        <v>6</v>
      </c>
      <c r="E121" s="34" t="s">
        <v>7</v>
      </c>
      <c r="F121" s="34" t="s">
        <v>198</v>
      </c>
      <c r="G121" s="13">
        <v>1145.53</v>
      </c>
      <c r="H121" s="14">
        <f t="shared" si="5"/>
        <v>1254.504695797119</v>
      </c>
      <c r="I121" s="5"/>
      <c r="J121" s="5"/>
      <c r="K121" s="5"/>
      <c r="L121" s="5"/>
    </row>
    <row r="122" spans="1:12" ht="71.25">
      <c r="A122" s="34" t="s">
        <v>0</v>
      </c>
      <c r="B122" s="34" t="s">
        <v>4</v>
      </c>
      <c r="C122" s="34" t="s">
        <v>487</v>
      </c>
      <c r="D122" s="34" t="s">
        <v>6</v>
      </c>
      <c r="E122" s="34" t="s">
        <v>8</v>
      </c>
      <c r="F122" s="34" t="s">
        <v>198</v>
      </c>
      <c r="G122" s="13">
        <v>655.3</v>
      </c>
      <c r="H122" s="14">
        <f t="shared" si="5"/>
        <v>717.6389332063342</v>
      </c>
      <c r="I122" s="5"/>
      <c r="J122" s="5"/>
      <c r="K122" s="5"/>
      <c r="L122" s="5"/>
    </row>
    <row r="123" spans="1:12" ht="71.25">
      <c r="A123" s="34" t="s">
        <v>0</v>
      </c>
      <c r="B123" s="34" t="s">
        <v>4</v>
      </c>
      <c r="C123" s="34" t="s">
        <v>487</v>
      </c>
      <c r="D123" s="34" t="s">
        <v>6</v>
      </c>
      <c r="E123" s="34" t="s">
        <v>8</v>
      </c>
      <c r="F123" s="34" t="s">
        <v>198</v>
      </c>
      <c r="G123" s="13">
        <v>1036.13</v>
      </c>
      <c r="H123" s="14">
        <f t="shared" si="5"/>
        <v>1134.6974330277417</v>
      </c>
      <c r="I123" s="7"/>
      <c r="J123" s="5"/>
      <c r="K123" s="5"/>
      <c r="L123" s="5"/>
    </row>
    <row r="124" spans="1:12" ht="28.5">
      <c r="A124" s="34" t="s">
        <v>0</v>
      </c>
      <c r="B124" s="34" t="s">
        <v>9</v>
      </c>
      <c r="C124" s="34" t="s">
        <v>337</v>
      </c>
      <c r="D124" s="34" t="s">
        <v>10</v>
      </c>
      <c r="E124" s="34" t="s">
        <v>10</v>
      </c>
      <c r="F124" s="34" t="s">
        <v>197</v>
      </c>
      <c r="G124" s="13">
        <v>10373.9</v>
      </c>
      <c r="H124" s="14">
        <f t="shared" si="5"/>
        <v>11360.772972972974</v>
      </c>
      <c r="I124" s="7"/>
      <c r="J124" s="7"/>
      <c r="K124" s="8"/>
      <c r="L124" s="8"/>
    </row>
    <row r="125" spans="1:12" ht="14.25">
      <c r="A125" s="17" t="s">
        <v>34</v>
      </c>
      <c r="B125" s="18"/>
      <c r="C125" s="18"/>
      <c r="D125" s="18"/>
      <c r="E125" s="18"/>
      <c r="F125" s="18"/>
      <c r="G125" s="18"/>
      <c r="H125" s="19">
        <f>SUM(H114:H124)</f>
        <v>56678.833830217896</v>
      </c>
      <c r="I125" s="7"/>
      <c r="J125" s="7"/>
      <c r="K125" s="8"/>
      <c r="L125" s="8"/>
    </row>
    <row r="126" spans="1:12" ht="57">
      <c r="A126" s="34" t="s">
        <v>12</v>
      </c>
      <c r="B126" s="34" t="s">
        <v>13</v>
      </c>
      <c r="C126" s="34" t="s">
        <v>14</v>
      </c>
      <c r="D126" s="34" t="s">
        <v>15</v>
      </c>
      <c r="E126" s="34" t="s">
        <v>16</v>
      </c>
      <c r="F126" s="34" t="s">
        <v>191</v>
      </c>
      <c r="G126" s="13">
        <v>656.17</v>
      </c>
      <c r="H126" s="14">
        <f t="shared" si="5"/>
        <v>718.5916966305514</v>
      </c>
      <c r="I126" s="5"/>
      <c r="J126" s="5"/>
      <c r="K126" s="5"/>
      <c r="L126" s="5"/>
    </row>
    <row r="127" spans="1:12" ht="57">
      <c r="A127" s="34" t="s">
        <v>12</v>
      </c>
      <c r="B127" s="34" t="s">
        <v>13</v>
      </c>
      <c r="C127" s="34" t="s">
        <v>17</v>
      </c>
      <c r="D127" s="34" t="s">
        <v>15</v>
      </c>
      <c r="E127" s="34" t="s">
        <v>18</v>
      </c>
      <c r="F127" s="34" t="s">
        <v>191</v>
      </c>
      <c r="G127" s="13">
        <v>1049.87</v>
      </c>
      <c r="H127" s="14">
        <f t="shared" si="5"/>
        <v>1149.7445243481368</v>
      </c>
      <c r="I127" s="5"/>
      <c r="J127" s="5"/>
      <c r="K127" s="5"/>
      <c r="L127" s="5"/>
    </row>
    <row r="128" spans="1:12" ht="57">
      <c r="A128" s="34" t="s">
        <v>12</v>
      </c>
      <c r="B128" s="34" t="s">
        <v>13</v>
      </c>
      <c r="C128" s="34" t="s">
        <v>510</v>
      </c>
      <c r="D128" s="34" t="s">
        <v>15</v>
      </c>
      <c r="E128" s="34" t="s">
        <v>19</v>
      </c>
      <c r="F128" s="34" t="s">
        <v>191</v>
      </c>
      <c r="G128" s="13">
        <v>246.72</v>
      </c>
      <c r="H128" s="14">
        <f t="shared" si="5"/>
        <v>270.1905655435171</v>
      </c>
      <c r="I128" s="5"/>
      <c r="J128" s="5"/>
      <c r="K128" s="5"/>
      <c r="L128" s="5"/>
    </row>
    <row r="129" spans="1:12" ht="57">
      <c r="A129" s="34" t="s">
        <v>12</v>
      </c>
      <c r="B129" s="34" t="s">
        <v>13</v>
      </c>
      <c r="C129" s="34" t="s">
        <v>17</v>
      </c>
      <c r="D129" s="34" t="s">
        <v>15</v>
      </c>
      <c r="E129" s="34" t="s">
        <v>20</v>
      </c>
      <c r="F129" s="34" t="s">
        <v>191</v>
      </c>
      <c r="G129" s="13">
        <v>5249.37</v>
      </c>
      <c r="H129" s="14">
        <f t="shared" si="5"/>
        <v>5748.744524348137</v>
      </c>
      <c r="I129" s="7"/>
      <c r="J129" s="7"/>
      <c r="K129" s="8"/>
      <c r="L129" s="8"/>
    </row>
    <row r="130" spans="1:12" ht="14.25">
      <c r="A130" s="17" t="s">
        <v>35</v>
      </c>
      <c r="B130" s="18"/>
      <c r="C130" s="18"/>
      <c r="D130" s="18"/>
      <c r="E130" s="18"/>
      <c r="F130" s="18"/>
      <c r="G130" s="18"/>
      <c r="H130" s="19">
        <f>SUM(H126:H129)</f>
        <v>7887.271310870343</v>
      </c>
      <c r="I130" s="5"/>
      <c r="J130" s="5"/>
      <c r="K130" s="5"/>
      <c r="L130" s="5"/>
    </row>
    <row r="131" spans="1:12" ht="42.75">
      <c r="A131" s="34" t="s">
        <v>70</v>
      </c>
      <c r="B131" s="34" t="s">
        <v>71</v>
      </c>
      <c r="C131" s="34" t="s">
        <v>72</v>
      </c>
      <c r="D131" s="34" t="s">
        <v>205</v>
      </c>
      <c r="E131" s="34" t="s">
        <v>205</v>
      </c>
      <c r="F131" s="34" t="s">
        <v>198</v>
      </c>
      <c r="G131" s="15">
        <v>44446.46</v>
      </c>
      <c r="H131" s="16">
        <f aca="true" t="shared" si="6" ref="H131:H147">G131/1.049875*1.14975</f>
        <v>48674.66830336946</v>
      </c>
      <c r="I131" s="7"/>
      <c r="J131" s="7"/>
      <c r="K131" s="8"/>
      <c r="L131" s="5"/>
    </row>
    <row r="132" spans="1:12" ht="14.25">
      <c r="A132" s="17" t="s">
        <v>36</v>
      </c>
      <c r="B132" s="18"/>
      <c r="C132" s="18"/>
      <c r="D132" s="18"/>
      <c r="E132" s="18"/>
      <c r="F132" s="18"/>
      <c r="G132" s="18"/>
      <c r="H132" s="19">
        <f>+H131</f>
        <v>48674.66830336946</v>
      </c>
      <c r="I132" s="5"/>
      <c r="J132" s="5"/>
      <c r="K132" s="5"/>
      <c r="L132" s="5"/>
    </row>
    <row r="133" spans="1:12" ht="42.75">
      <c r="A133" s="34" t="s">
        <v>206</v>
      </c>
      <c r="B133" s="34" t="s">
        <v>207</v>
      </c>
      <c r="C133" s="34" t="s">
        <v>386</v>
      </c>
      <c r="D133" s="34" t="s">
        <v>208</v>
      </c>
      <c r="E133" s="34" t="s">
        <v>209</v>
      </c>
      <c r="F133" s="34" t="s">
        <v>198</v>
      </c>
      <c r="G133" s="13">
        <v>512.85</v>
      </c>
      <c r="H133" s="14">
        <f t="shared" si="6"/>
        <v>561.6376116204311</v>
      </c>
      <c r="I133" s="5"/>
      <c r="J133" s="5"/>
      <c r="K133" s="5"/>
      <c r="L133" s="5"/>
    </row>
    <row r="134" spans="1:12" ht="42.75">
      <c r="A134" s="34" t="s">
        <v>206</v>
      </c>
      <c r="B134" s="34" t="s">
        <v>207</v>
      </c>
      <c r="C134" s="34" t="s">
        <v>210</v>
      </c>
      <c r="D134" s="34" t="s">
        <v>208</v>
      </c>
      <c r="E134" s="34" t="s">
        <v>208</v>
      </c>
      <c r="F134" s="34" t="s">
        <v>198</v>
      </c>
      <c r="G134" s="13">
        <v>13926.59</v>
      </c>
      <c r="H134" s="14">
        <f t="shared" si="6"/>
        <v>15251.431696630554</v>
      </c>
      <c r="I134" s="5"/>
      <c r="J134" s="5"/>
      <c r="K134" s="5"/>
      <c r="L134" s="5"/>
    </row>
    <row r="135" spans="1:12" ht="42.75">
      <c r="A135" s="34" t="s">
        <v>206</v>
      </c>
      <c r="B135" s="34" t="s">
        <v>207</v>
      </c>
      <c r="C135" s="34" t="s">
        <v>386</v>
      </c>
      <c r="D135" s="34" t="s">
        <v>208</v>
      </c>
      <c r="E135" s="34" t="s">
        <v>211</v>
      </c>
      <c r="F135" s="34" t="s">
        <v>198</v>
      </c>
      <c r="G135" s="13">
        <v>1826.27</v>
      </c>
      <c r="H135" s="14">
        <f t="shared" si="6"/>
        <v>2000.0037456840103</v>
      </c>
      <c r="I135" s="7"/>
      <c r="J135" s="5"/>
      <c r="K135" s="5"/>
      <c r="L135" s="5"/>
    </row>
    <row r="136" spans="1:12" ht="42.75">
      <c r="A136" s="34" t="s">
        <v>206</v>
      </c>
      <c r="B136" s="34" t="s">
        <v>212</v>
      </c>
      <c r="C136" s="34" t="s">
        <v>513</v>
      </c>
      <c r="D136" s="34" t="s">
        <v>213</v>
      </c>
      <c r="E136" s="34" t="s">
        <v>213</v>
      </c>
      <c r="F136" s="34" t="s">
        <v>198</v>
      </c>
      <c r="G136" s="13">
        <v>13123.44</v>
      </c>
      <c r="H136" s="14">
        <f t="shared" si="6"/>
        <v>14371.877737825935</v>
      </c>
      <c r="I136" s="7"/>
      <c r="J136" s="5"/>
      <c r="K136" s="5"/>
      <c r="L136" s="5"/>
    </row>
    <row r="137" spans="1:12" ht="57">
      <c r="A137" s="34" t="s">
        <v>206</v>
      </c>
      <c r="B137" s="34" t="s">
        <v>214</v>
      </c>
      <c r="C137" s="34" t="s">
        <v>215</v>
      </c>
      <c r="D137" s="34" t="s">
        <v>216</v>
      </c>
      <c r="E137" s="34" t="s">
        <v>217</v>
      </c>
      <c r="F137" s="34" t="s">
        <v>198</v>
      </c>
      <c r="G137" s="13">
        <v>9130.56</v>
      </c>
      <c r="H137" s="14">
        <f t="shared" si="6"/>
        <v>9999.153575425646</v>
      </c>
      <c r="I137" s="7"/>
      <c r="J137" s="5"/>
      <c r="K137" s="5"/>
      <c r="L137" s="5"/>
    </row>
    <row r="138" spans="1:12" ht="42.75">
      <c r="A138" s="34" t="s">
        <v>206</v>
      </c>
      <c r="B138" s="34" t="s">
        <v>218</v>
      </c>
      <c r="C138" s="34" t="s">
        <v>219</v>
      </c>
      <c r="D138" s="34" t="s">
        <v>220</v>
      </c>
      <c r="E138" s="34" t="s">
        <v>221</v>
      </c>
      <c r="F138" s="34" t="s">
        <v>198</v>
      </c>
      <c r="G138" s="13">
        <v>4724.44</v>
      </c>
      <c r="H138" s="14">
        <f t="shared" si="6"/>
        <v>5173.877737825932</v>
      </c>
      <c r="I138" s="5"/>
      <c r="J138" s="5"/>
      <c r="K138" s="5"/>
      <c r="L138" s="5"/>
    </row>
    <row r="139" spans="1:12" ht="42.75">
      <c r="A139" s="34" t="s">
        <v>206</v>
      </c>
      <c r="B139" s="34" t="s">
        <v>218</v>
      </c>
      <c r="C139" s="34" t="s">
        <v>219</v>
      </c>
      <c r="D139" s="34" t="s">
        <v>220</v>
      </c>
      <c r="E139" s="34" t="s">
        <v>222</v>
      </c>
      <c r="F139" s="34" t="s">
        <v>198</v>
      </c>
      <c r="G139" s="13">
        <v>3674.56</v>
      </c>
      <c r="H139" s="14">
        <f t="shared" si="6"/>
        <v>4024.1222621740685</v>
      </c>
      <c r="I139" s="5"/>
      <c r="J139" s="5"/>
      <c r="K139" s="5"/>
      <c r="L139" s="5"/>
    </row>
    <row r="140" spans="1:12" ht="42.75">
      <c r="A140" s="34" t="s">
        <v>206</v>
      </c>
      <c r="B140" s="34" t="s">
        <v>218</v>
      </c>
      <c r="C140" s="34" t="s">
        <v>393</v>
      </c>
      <c r="D140" s="34" t="s">
        <v>220</v>
      </c>
      <c r="E140" s="34" t="s">
        <v>223</v>
      </c>
      <c r="F140" s="34" t="s">
        <v>198</v>
      </c>
      <c r="G140" s="13">
        <v>1574.81</v>
      </c>
      <c r="H140" s="14">
        <f t="shared" si="6"/>
        <v>1724.6222621740685</v>
      </c>
      <c r="I140" s="5"/>
      <c r="J140" s="5"/>
      <c r="K140" s="5"/>
      <c r="L140" s="5"/>
    </row>
    <row r="141" spans="1:12" ht="42.75">
      <c r="A141" s="34" t="s">
        <v>206</v>
      </c>
      <c r="B141" s="34" t="s">
        <v>218</v>
      </c>
      <c r="C141" s="34" t="s">
        <v>219</v>
      </c>
      <c r="D141" s="34" t="s">
        <v>220</v>
      </c>
      <c r="E141" s="34" t="s">
        <v>224</v>
      </c>
      <c r="F141" s="34" t="s">
        <v>198</v>
      </c>
      <c r="G141" s="13">
        <v>4724.44</v>
      </c>
      <c r="H141" s="14">
        <f t="shared" si="6"/>
        <v>5173.877737825932</v>
      </c>
      <c r="I141" s="7"/>
      <c r="J141" s="7"/>
      <c r="K141" s="8"/>
      <c r="L141" s="5"/>
    </row>
    <row r="142" spans="1:12" ht="14.25">
      <c r="A142" s="17" t="s">
        <v>37</v>
      </c>
      <c r="B142" s="18"/>
      <c r="C142" s="18"/>
      <c r="D142" s="18"/>
      <c r="E142" s="18"/>
      <c r="F142" s="18"/>
      <c r="G142" s="18"/>
      <c r="H142" s="19">
        <f>SUM(H133:H141)</f>
        <v>58280.60436718658</v>
      </c>
      <c r="I142" s="7"/>
      <c r="J142" s="7"/>
      <c r="K142" s="8"/>
      <c r="L142" s="5"/>
    </row>
    <row r="143" spans="1:12" ht="57">
      <c r="A143" s="34" t="s">
        <v>225</v>
      </c>
      <c r="B143" s="34" t="s">
        <v>226</v>
      </c>
      <c r="C143" s="34" t="s">
        <v>379</v>
      </c>
      <c r="D143" s="34" t="s">
        <v>227</v>
      </c>
      <c r="E143" s="34" t="s">
        <v>227</v>
      </c>
      <c r="F143" s="34" t="s">
        <v>198</v>
      </c>
      <c r="G143" s="13">
        <v>6591.94</v>
      </c>
      <c r="H143" s="14">
        <f t="shared" si="6"/>
        <v>7219.033708774854</v>
      </c>
      <c r="I143" s="5"/>
      <c r="J143" s="5"/>
      <c r="K143" s="5"/>
      <c r="L143" s="5"/>
    </row>
    <row r="144" spans="1:12" ht="57">
      <c r="A144" s="34" t="s">
        <v>225</v>
      </c>
      <c r="B144" s="34" t="s">
        <v>226</v>
      </c>
      <c r="C144" s="34" t="s">
        <v>379</v>
      </c>
      <c r="D144" s="34" t="s">
        <v>227</v>
      </c>
      <c r="E144" s="34" t="s">
        <v>227</v>
      </c>
      <c r="F144" s="34" t="s">
        <v>198</v>
      </c>
      <c r="G144" s="13">
        <v>4680.28</v>
      </c>
      <c r="H144" s="14">
        <f t="shared" si="6"/>
        <v>5125.516780569116</v>
      </c>
      <c r="I144" s="5"/>
      <c r="J144" s="5"/>
      <c r="K144" s="5"/>
      <c r="L144" s="5"/>
    </row>
    <row r="145" spans="1:12" ht="57">
      <c r="A145" s="34" t="s">
        <v>225</v>
      </c>
      <c r="B145" s="34" t="s">
        <v>226</v>
      </c>
      <c r="C145" s="34" t="s">
        <v>379</v>
      </c>
      <c r="D145" s="34" t="s">
        <v>227</v>
      </c>
      <c r="E145" s="34" t="s">
        <v>227</v>
      </c>
      <c r="F145" s="34" t="s">
        <v>198</v>
      </c>
      <c r="G145" s="13">
        <v>25253.1</v>
      </c>
      <c r="H145" s="14">
        <f t="shared" si="6"/>
        <v>27655.43681390642</v>
      </c>
      <c r="I145" s="7"/>
      <c r="J145" s="7"/>
      <c r="K145" s="8"/>
      <c r="L145" s="8"/>
    </row>
    <row r="146" spans="1:12" ht="14.25">
      <c r="A146" s="17" t="s">
        <v>38</v>
      </c>
      <c r="B146" s="18"/>
      <c r="C146" s="18"/>
      <c r="D146" s="18"/>
      <c r="E146" s="18"/>
      <c r="F146" s="18"/>
      <c r="G146" s="18"/>
      <c r="H146" s="19">
        <f>SUM(H143:H145)</f>
        <v>39999.98730325039</v>
      </c>
      <c r="I146" s="5"/>
      <c r="J146" s="5"/>
      <c r="K146" s="5"/>
      <c r="L146" s="5"/>
    </row>
    <row r="147" spans="1:12" ht="42.75">
      <c r="A147" s="34" t="s">
        <v>228</v>
      </c>
      <c r="B147" s="34" t="s">
        <v>229</v>
      </c>
      <c r="C147" s="34" t="s">
        <v>422</v>
      </c>
      <c r="D147" s="34" t="s">
        <v>230</v>
      </c>
      <c r="E147" s="34" t="s">
        <v>230</v>
      </c>
      <c r="F147" s="34" t="s">
        <v>198</v>
      </c>
      <c r="G147" s="15">
        <v>2908.15</v>
      </c>
      <c r="H147" s="16">
        <f t="shared" si="6"/>
        <v>3184.8033932611033</v>
      </c>
      <c r="I147" s="7"/>
      <c r="J147" s="7"/>
      <c r="K147" s="8"/>
      <c r="L147" s="8"/>
    </row>
    <row r="148" spans="1:12" ht="14.25">
      <c r="A148" s="17" t="s">
        <v>53</v>
      </c>
      <c r="B148" s="18"/>
      <c r="C148" s="18"/>
      <c r="D148" s="18"/>
      <c r="E148" s="18"/>
      <c r="F148" s="18"/>
      <c r="G148" s="18"/>
      <c r="H148" s="19">
        <f>+H147</f>
        <v>3184.8033932611033</v>
      </c>
      <c r="I148" s="5"/>
      <c r="J148" s="5"/>
      <c r="K148" s="5"/>
      <c r="L148" s="5"/>
    </row>
    <row r="149" spans="1:12" ht="42.75">
      <c r="A149" s="34" t="s">
        <v>233</v>
      </c>
      <c r="B149" s="34" t="s">
        <v>234</v>
      </c>
      <c r="C149" s="34" t="s">
        <v>235</v>
      </c>
      <c r="D149" s="34" t="s">
        <v>236</v>
      </c>
      <c r="E149" s="34" t="s">
        <v>237</v>
      </c>
      <c r="F149" s="34" t="s">
        <v>197</v>
      </c>
      <c r="G149" s="13">
        <v>1049.87</v>
      </c>
      <c r="H149" s="14">
        <f>G149/1.049875*1.14975</f>
        <v>1149.7445243481368</v>
      </c>
      <c r="I149" s="5"/>
      <c r="J149" s="5"/>
      <c r="K149" s="5"/>
      <c r="L149" s="5"/>
    </row>
    <row r="150" spans="1:12" ht="42.75">
      <c r="A150" s="34" t="s">
        <v>233</v>
      </c>
      <c r="B150" s="34" t="s">
        <v>234</v>
      </c>
      <c r="C150" s="34" t="s">
        <v>238</v>
      </c>
      <c r="D150" s="34" t="s">
        <v>236</v>
      </c>
      <c r="E150" s="34" t="s">
        <v>239</v>
      </c>
      <c r="F150" s="34" t="s">
        <v>197</v>
      </c>
      <c r="G150" s="13">
        <v>1574.81</v>
      </c>
      <c r="H150" s="14">
        <f>G150/1.049875*1.14975</f>
        <v>1724.6222621740685</v>
      </c>
      <c r="I150" s="7"/>
      <c r="J150" s="7"/>
      <c r="K150" s="8"/>
      <c r="L150" s="8"/>
    </row>
    <row r="151" spans="1:12" ht="14.25">
      <c r="A151" s="17" t="s">
        <v>233</v>
      </c>
      <c r="B151" s="18"/>
      <c r="C151" s="18"/>
      <c r="D151" s="18"/>
      <c r="E151" s="18"/>
      <c r="F151" s="18"/>
      <c r="G151" s="18"/>
      <c r="H151" s="19">
        <f>SUM(H149:H150)</f>
        <v>2874.366786522205</v>
      </c>
      <c r="I151" s="7"/>
      <c r="J151" s="7"/>
      <c r="K151" s="8"/>
      <c r="L151" s="8"/>
    </row>
    <row r="152" spans="1:12" ht="57">
      <c r="A152" s="34" t="s">
        <v>241</v>
      </c>
      <c r="B152" s="34" t="s">
        <v>242</v>
      </c>
      <c r="C152" s="34" t="s">
        <v>441</v>
      </c>
      <c r="D152" s="34" t="s">
        <v>243</v>
      </c>
      <c r="E152" s="34" t="s">
        <v>243</v>
      </c>
      <c r="F152" s="34" t="s">
        <v>197</v>
      </c>
      <c r="G152" s="13">
        <v>24793.19</v>
      </c>
      <c r="H152" s="14">
        <f aca="true" t="shared" si="7" ref="H152:H177">G152/1.049875*1.14975</f>
        <v>27151.77540421479</v>
      </c>
      <c r="I152" s="7"/>
      <c r="J152" s="5"/>
      <c r="K152" s="5"/>
      <c r="L152" s="5"/>
    </row>
    <row r="153" spans="1:12" ht="42.75">
      <c r="A153" s="34" t="s">
        <v>241</v>
      </c>
      <c r="B153" s="34" t="s">
        <v>244</v>
      </c>
      <c r="C153" s="34" t="s">
        <v>180</v>
      </c>
      <c r="D153" s="34" t="s">
        <v>245</v>
      </c>
      <c r="E153" s="34" t="s">
        <v>245</v>
      </c>
      <c r="F153" s="34" t="s">
        <v>197</v>
      </c>
      <c r="G153" s="13">
        <v>16524.51</v>
      </c>
      <c r="H153" s="14">
        <f t="shared" si="7"/>
        <v>18096.492794380287</v>
      </c>
      <c r="I153" s="5"/>
      <c r="J153" s="5"/>
      <c r="K153" s="5"/>
      <c r="L153" s="5"/>
    </row>
    <row r="154" spans="1:12" ht="57">
      <c r="A154" s="34" t="s">
        <v>241</v>
      </c>
      <c r="B154" s="34" t="s">
        <v>244</v>
      </c>
      <c r="C154" s="34" t="s">
        <v>246</v>
      </c>
      <c r="D154" s="34" t="s">
        <v>245</v>
      </c>
      <c r="E154" s="34" t="s">
        <v>247</v>
      </c>
      <c r="F154" s="34" t="s">
        <v>197</v>
      </c>
      <c r="G154" s="13">
        <v>5935.36</v>
      </c>
      <c r="H154" s="14">
        <f t="shared" si="7"/>
        <v>6499.993008691512</v>
      </c>
      <c r="I154" s="5"/>
      <c r="J154" s="5"/>
      <c r="K154" s="5"/>
      <c r="L154" s="5"/>
    </row>
    <row r="155" spans="1:12" ht="42.75">
      <c r="A155" s="34" t="s">
        <v>241</v>
      </c>
      <c r="B155" s="34" t="s">
        <v>244</v>
      </c>
      <c r="C155" s="34" t="s">
        <v>248</v>
      </c>
      <c r="D155" s="34" t="s">
        <v>245</v>
      </c>
      <c r="E155" s="34" t="s">
        <v>249</v>
      </c>
      <c r="F155" s="34" t="s">
        <v>197</v>
      </c>
      <c r="G155" s="13">
        <v>4018.7</v>
      </c>
      <c r="H155" s="14">
        <f t="shared" si="7"/>
        <v>4401.000428622456</v>
      </c>
      <c r="I155" s="7"/>
      <c r="J155" s="7"/>
      <c r="K155" s="8"/>
      <c r="L155" s="5"/>
    </row>
    <row r="156" spans="1:12" ht="14.25">
      <c r="A156" s="17" t="s">
        <v>39</v>
      </c>
      <c r="B156" s="18"/>
      <c r="C156" s="18"/>
      <c r="D156" s="18"/>
      <c r="E156" s="18"/>
      <c r="F156" s="18"/>
      <c r="G156" s="18"/>
      <c r="H156" s="19">
        <f>SUM(H152:H155)</f>
        <v>56149.261635909046</v>
      </c>
      <c r="I156" s="7"/>
      <c r="J156" s="7"/>
      <c r="K156" s="8"/>
      <c r="L156" s="5"/>
    </row>
    <row r="157" spans="1:12" ht="57">
      <c r="A157" s="34" t="s">
        <v>250</v>
      </c>
      <c r="B157" s="34" t="s">
        <v>251</v>
      </c>
      <c r="C157" s="34" t="s">
        <v>386</v>
      </c>
      <c r="D157" s="34" t="s">
        <v>252</v>
      </c>
      <c r="E157" s="34" t="s">
        <v>253</v>
      </c>
      <c r="F157" s="34" t="s">
        <v>191</v>
      </c>
      <c r="G157" s="13">
        <v>304.1</v>
      </c>
      <c r="H157" s="14">
        <f t="shared" si="7"/>
        <v>333.02914632694376</v>
      </c>
      <c r="I157" s="5"/>
      <c r="J157" s="5"/>
      <c r="K157" s="5"/>
      <c r="L157" s="5"/>
    </row>
    <row r="158" spans="1:12" ht="57">
      <c r="A158" s="34" t="s">
        <v>250</v>
      </c>
      <c r="B158" s="34" t="s">
        <v>251</v>
      </c>
      <c r="C158" s="34" t="s">
        <v>386</v>
      </c>
      <c r="D158" s="34" t="s">
        <v>252</v>
      </c>
      <c r="E158" s="34" t="s">
        <v>254</v>
      </c>
      <c r="F158" s="34" t="s">
        <v>191</v>
      </c>
      <c r="G158" s="13">
        <v>698.17</v>
      </c>
      <c r="H158" s="14">
        <f t="shared" si="7"/>
        <v>764.5871722824146</v>
      </c>
      <c r="I158" s="5"/>
      <c r="J158" s="5"/>
      <c r="K158" s="5"/>
      <c r="L158" s="5"/>
    </row>
    <row r="159" spans="1:12" ht="57">
      <c r="A159" s="34" t="s">
        <v>250</v>
      </c>
      <c r="B159" s="34" t="s">
        <v>251</v>
      </c>
      <c r="C159" s="34" t="s">
        <v>386</v>
      </c>
      <c r="D159" s="34" t="s">
        <v>252</v>
      </c>
      <c r="E159" s="34" t="s">
        <v>255</v>
      </c>
      <c r="F159" s="34" t="s">
        <v>191</v>
      </c>
      <c r="G159" s="13">
        <v>146.98</v>
      </c>
      <c r="H159" s="14">
        <f t="shared" si="7"/>
        <v>160.96226217406834</v>
      </c>
      <c r="I159" s="5"/>
      <c r="J159" s="5"/>
      <c r="K159" s="5"/>
      <c r="L159" s="5"/>
    </row>
    <row r="160" spans="1:12" ht="57">
      <c r="A160" s="34" t="s">
        <v>250</v>
      </c>
      <c r="B160" s="34" t="s">
        <v>251</v>
      </c>
      <c r="C160" s="34" t="s">
        <v>523</v>
      </c>
      <c r="D160" s="34" t="s">
        <v>252</v>
      </c>
      <c r="E160" s="34" t="s">
        <v>256</v>
      </c>
      <c r="F160" s="34" t="s">
        <v>191</v>
      </c>
      <c r="G160" s="13">
        <v>314.96</v>
      </c>
      <c r="H160" s="14">
        <f t="shared" si="7"/>
        <v>344.9222621740684</v>
      </c>
      <c r="I160" s="5"/>
      <c r="J160" s="5"/>
      <c r="K160" s="5"/>
      <c r="L160" s="5"/>
    </row>
    <row r="161" spans="1:12" ht="57">
      <c r="A161" s="34" t="s">
        <v>250</v>
      </c>
      <c r="B161" s="34" t="s">
        <v>251</v>
      </c>
      <c r="C161" s="34" t="s">
        <v>386</v>
      </c>
      <c r="D161" s="34" t="s">
        <v>252</v>
      </c>
      <c r="E161" s="34" t="s">
        <v>257</v>
      </c>
      <c r="F161" s="34" t="s">
        <v>191</v>
      </c>
      <c r="G161" s="13">
        <v>356.75</v>
      </c>
      <c r="H161" s="14">
        <f t="shared" si="7"/>
        <v>390.6877604476724</v>
      </c>
      <c r="I161" s="5"/>
      <c r="J161" s="5"/>
      <c r="K161" s="5"/>
      <c r="L161" s="5"/>
    </row>
    <row r="162" spans="1:12" ht="57">
      <c r="A162" s="34" t="s">
        <v>250</v>
      </c>
      <c r="B162" s="34" t="s">
        <v>251</v>
      </c>
      <c r="C162" s="34" t="s">
        <v>386</v>
      </c>
      <c r="D162" s="34" t="s">
        <v>252</v>
      </c>
      <c r="E162" s="34" t="s">
        <v>258</v>
      </c>
      <c r="F162" s="34" t="s">
        <v>191</v>
      </c>
      <c r="G162" s="13">
        <v>47.24</v>
      </c>
      <c r="H162" s="14">
        <f t="shared" si="7"/>
        <v>51.73395880461961</v>
      </c>
      <c r="I162" s="5"/>
      <c r="J162" s="5"/>
      <c r="K162" s="5"/>
      <c r="L162" s="5"/>
    </row>
    <row r="163" spans="1:12" ht="57">
      <c r="A163" s="34" t="s">
        <v>250</v>
      </c>
      <c r="B163" s="34" t="s">
        <v>251</v>
      </c>
      <c r="C163" s="34" t="s">
        <v>386</v>
      </c>
      <c r="D163" s="34" t="s">
        <v>252</v>
      </c>
      <c r="E163" s="34" t="s">
        <v>259</v>
      </c>
      <c r="F163" s="34" t="s">
        <v>191</v>
      </c>
      <c r="G163" s="13">
        <v>493.07</v>
      </c>
      <c r="H163" s="14">
        <f t="shared" si="7"/>
        <v>539.9759328491488</v>
      </c>
      <c r="I163" s="5"/>
      <c r="J163" s="5"/>
      <c r="K163" s="5"/>
      <c r="L163" s="5"/>
    </row>
    <row r="164" spans="1:12" ht="57">
      <c r="A164" s="34" t="s">
        <v>250</v>
      </c>
      <c r="B164" s="34" t="s">
        <v>251</v>
      </c>
      <c r="C164" s="34" t="s">
        <v>386</v>
      </c>
      <c r="D164" s="34" t="s">
        <v>252</v>
      </c>
      <c r="E164" s="34" t="s">
        <v>260</v>
      </c>
      <c r="F164" s="34" t="s">
        <v>191</v>
      </c>
      <c r="G164" s="13">
        <v>503.78</v>
      </c>
      <c r="H164" s="14">
        <f t="shared" si="7"/>
        <v>551.704779140374</v>
      </c>
      <c r="I164" s="5"/>
      <c r="J164" s="5"/>
      <c r="K164" s="5"/>
      <c r="L164" s="5"/>
    </row>
    <row r="165" spans="1:12" ht="57">
      <c r="A165" s="34" t="s">
        <v>250</v>
      </c>
      <c r="B165" s="34" t="s">
        <v>251</v>
      </c>
      <c r="C165" s="34" t="s">
        <v>386</v>
      </c>
      <c r="D165" s="34" t="s">
        <v>252</v>
      </c>
      <c r="E165" s="34" t="s">
        <v>261</v>
      </c>
      <c r="F165" s="34" t="s">
        <v>191</v>
      </c>
      <c r="G165" s="13">
        <v>451.45</v>
      </c>
      <c r="H165" s="14">
        <f t="shared" si="7"/>
        <v>494.39660673889756</v>
      </c>
      <c r="I165" s="5"/>
      <c r="J165" s="5"/>
      <c r="K165" s="5"/>
      <c r="L165" s="5"/>
    </row>
    <row r="166" spans="1:12" ht="57">
      <c r="A166" s="34" t="s">
        <v>250</v>
      </c>
      <c r="B166" s="34" t="s">
        <v>251</v>
      </c>
      <c r="C166" s="34" t="s">
        <v>386</v>
      </c>
      <c r="D166" s="34" t="s">
        <v>252</v>
      </c>
      <c r="E166" s="34" t="s">
        <v>262</v>
      </c>
      <c r="F166" s="34" t="s">
        <v>191</v>
      </c>
      <c r="G166" s="13">
        <v>157.48</v>
      </c>
      <c r="H166" s="14">
        <f t="shared" si="7"/>
        <v>172.4611310870342</v>
      </c>
      <c r="I166" s="5"/>
      <c r="J166" s="5"/>
      <c r="K166" s="5"/>
      <c r="L166" s="5"/>
    </row>
    <row r="167" spans="1:12" ht="57">
      <c r="A167" s="34" t="s">
        <v>250</v>
      </c>
      <c r="B167" s="34" t="s">
        <v>251</v>
      </c>
      <c r="C167" s="34" t="s">
        <v>386</v>
      </c>
      <c r="D167" s="34" t="s">
        <v>252</v>
      </c>
      <c r="E167" s="34" t="s">
        <v>263</v>
      </c>
      <c r="F167" s="34" t="s">
        <v>191</v>
      </c>
      <c r="G167" s="13">
        <v>1026.15</v>
      </c>
      <c r="H167" s="14">
        <f t="shared" si="7"/>
        <v>1123.768031908561</v>
      </c>
      <c r="I167" s="5"/>
      <c r="J167" s="5"/>
      <c r="K167" s="5"/>
      <c r="L167" s="5"/>
    </row>
    <row r="168" spans="1:12" ht="57">
      <c r="A168" s="34" t="s">
        <v>250</v>
      </c>
      <c r="B168" s="34" t="s">
        <v>251</v>
      </c>
      <c r="C168" s="34" t="s">
        <v>386</v>
      </c>
      <c r="D168" s="34" t="s">
        <v>252</v>
      </c>
      <c r="E168" s="34" t="s">
        <v>264</v>
      </c>
      <c r="F168" s="34" t="s">
        <v>191</v>
      </c>
      <c r="G168" s="13">
        <v>268.51</v>
      </c>
      <c r="H168" s="14">
        <f t="shared" si="7"/>
        <v>294.0534563638529</v>
      </c>
      <c r="I168" s="5"/>
      <c r="J168" s="5"/>
      <c r="K168" s="5"/>
      <c r="L168" s="5"/>
    </row>
    <row r="169" spans="1:12" ht="57">
      <c r="A169" s="34" t="s">
        <v>250</v>
      </c>
      <c r="B169" s="34" t="s">
        <v>251</v>
      </c>
      <c r="C169" s="34" t="s">
        <v>386</v>
      </c>
      <c r="D169" s="34" t="s">
        <v>252</v>
      </c>
      <c r="E169" s="34" t="s">
        <v>265</v>
      </c>
      <c r="F169" s="34" t="s">
        <v>191</v>
      </c>
      <c r="G169" s="13">
        <v>62.99</v>
      </c>
      <c r="H169" s="14">
        <f t="shared" si="7"/>
        <v>68.98226217406835</v>
      </c>
      <c r="I169" s="5"/>
      <c r="J169" s="5"/>
      <c r="K169" s="5"/>
      <c r="L169" s="5"/>
    </row>
    <row r="170" spans="1:12" ht="57">
      <c r="A170" s="34" t="s">
        <v>250</v>
      </c>
      <c r="B170" s="34" t="s">
        <v>251</v>
      </c>
      <c r="C170" s="34" t="s">
        <v>337</v>
      </c>
      <c r="D170" s="34" t="s">
        <v>252</v>
      </c>
      <c r="E170" s="34" t="s">
        <v>266</v>
      </c>
      <c r="F170" s="34" t="s">
        <v>191</v>
      </c>
      <c r="G170" s="13">
        <v>750.66</v>
      </c>
      <c r="H170" s="14">
        <f t="shared" si="7"/>
        <v>822.0705655435171</v>
      </c>
      <c r="I170" s="5"/>
      <c r="J170" s="5"/>
      <c r="K170" s="5"/>
      <c r="L170" s="5"/>
    </row>
    <row r="171" spans="1:12" ht="57">
      <c r="A171" s="34" t="s">
        <v>250</v>
      </c>
      <c r="B171" s="34" t="s">
        <v>251</v>
      </c>
      <c r="C171" s="34" t="s">
        <v>386</v>
      </c>
      <c r="D171" s="34" t="s">
        <v>252</v>
      </c>
      <c r="E171" s="34" t="s">
        <v>267</v>
      </c>
      <c r="F171" s="34" t="s">
        <v>191</v>
      </c>
      <c r="G171" s="13">
        <v>125.83</v>
      </c>
      <c r="H171" s="14">
        <f t="shared" si="7"/>
        <v>137.80025479223718</v>
      </c>
      <c r="I171" s="5"/>
      <c r="J171" s="5"/>
      <c r="K171" s="5"/>
      <c r="L171" s="5"/>
    </row>
    <row r="172" spans="1:12" ht="57">
      <c r="A172" s="34" t="s">
        <v>250</v>
      </c>
      <c r="B172" s="34" t="s">
        <v>251</v>
      </c>
      <c r="C172" s="34" t="s">
        <v>386</v>
      </c>
      <c r="D172" s="34" t="s">
        <v>252</v>
      </c>
      <c r="E172" s="34" t="s">
        <v>268</v>
      </c>
      <c r="F172" s="34" t="s">
        <v>191</v>
      </c>
      <c r="G172" s="13">
        <v>146.93</v>
      </c>
      <c r="H172" s="14">
        <f t="shared" si="7"/>
        <v>160.90750565543522</v>
      </c>
      <c r="I172" s="5"/>
      <c r="J172" s="5"/>
      <c r="K172" s="5"/>
      <c r="L172" s="5"/>
    </row>
    <row r="173" spans="1:12" ht="57">
      <c r="A173" s="34" t="s">
        <v>250</v>
      </c>
      <c r="B173" s="34" t="s">
        <v>251</v>
      </c>
      <c r="C173" s="34" t="s">
        <v>386</v>
      </c>
      <c r="D173" s="34" t="s">
        <v>252</v>
      </c>
      <c r="E173" s="34" t="s">
        <v>269</v>
      </c>
      <c r="F173" s="34" t="s">
        <v>191</v>
      </c>
      <c r="G173" s="13">
        <v>1622.9</v>
      </c>
      <c r="H173" s="14">
        <f t="shared" si="7"/>
        <v>1777.2870817954522</v>
      </c>
      <c r="I173" s="5"/>
      <c r="J173" s="5"/>
      <c r="K173" s="5"/>
      <c r="L173" s="5"/>
    </row>
    <row r="174" spans="1:12" ht="57">
      <c r="A174" s="34" t="s">
        <v>250</v>
      </c>
      <c r="B174" s="34" t="s">
        <v>251</v>
      </c>
      <c r="C174" s="34" t="s">
        <v>386</v>
      </c>
      <c r="D174" s="34" t="s">
        <v>252</v>
      </c>
      <c r="E174" s="34" t="s">
        <v>270</v>
      </c>
      <c r="F174" s="34" t="s">
        <v>191</v>
      </c>
      <c r="G174" s="13">
        <v>258.53</v>
      </c>
      <c r="H174" s="14">
        <f t="shared" si="7"/>
        <v>283.124055244672</v>
      </c>
      <c r="I174" s="7"/>
      <c r="J174" s="5"/>
      <c r="K174" s="5"/>
      <c r="L174" s="5"/>
    </row>
    <row r="175" spans="1:12" ht="57">
      <c r="A175" s="34" t="s">
        <v>250</v>
      </c>
      <c r="B175" s="34" t="s">
        <v>271</v>
      </c>
      <c r="C175" s="34" t="s">
        <v>272</v>
      </c>
      <c r="D175" s="34" t="s">
        <v>273</v>
      </c>
      <c r="E175" s="34" t="s">
        <v>273</v>
      </c>
      <c r="F175" s="34" t="s">
        <v>191</v>
      </c>
      <c r="G175" s="13">
        <v>2362.22</v>
      </c>
      <c r="H175" s="14">
        <f t="shared" si="7"/>
        <v>2586.938868912966</v>
      </c>
      <c r="I175" s="7"/>
      <c r="J175" s="5"/>
      <c r="K175" s="5"/>
      <c r="L175" s="5"/>
    </row>
    <row r="176" spans="1:12" ht="57">
      <c r="A176" s="34" t="s">
        <v>250</v>
      </c>
      <c r="B176" s="34" t="s">
        <v>274</v>
      </c>
      <c r="C176" s="34" t="s">
        <v>181</v>
      </c>
      <c r="D176" s="34" t="s">
        <v>275</v>
      </c>
      <c r="E176" s="34" t="s">
        <v>275</v>
      </c>
      <c r="F176" s="34" t="s">
        <v>191</v>
      </c>
      <c r="G176" s="13">
        <v>27081.53</v>
      </c>
      <c r="H176" s="14">
        <f t="shared" si="7"/>
        <v>29657.806041195385</v>
      </c>
      <c r="I176" s="7"/>
      <c r="J176" s="5"/>
      <c r="K176" s="5"/>
      <c r="L176" s="5"/>
    </row>
    <row r="177" spans="1:12" ht="57">
      <c r="A177" s="34" t="s">
        <v>250</v>
      </c>
      <c r="B177" s="34" t="s">
        <v>276</v>
      </c>
      <c r="C177" s="34" t="s">
        <v>392</v>
      </c>
      <c r="D177" s="34" t="s">
        <v>277</v>
      </c>
      <c r="E177" s="34" t="s">
        <v>277</v>
      </c>
      <c r="F177" s="34" t="s">
        <v>191</v>
      </c>
      <c r="G177" s="13">
        <v>17095.43</v>
      </c>
      <c r="H177" s="14">
        <f t="shared" si="7"/>
        <v>18721.72462674128</v>
      </c>
      <c r="I177" s="7"/>
      <c r="J177" s="7"/>
      <c r="K177" s="8"/>
      <c r="L177" s="5"/>
    </row>
    <row r="178" spans="1:12" ht="14.25">
      <c r="A178" s="17" t="s">
        <v>40</v>
      </c>
      <c r="B178" s="18"/>
      <c r="C178" s="18"/>
      <c r="D178" s="18"/>
      <c r="E178" s="18"/>
      <c r="F178" s="18"/>
      <c r="G178" s="18"/>
      <c r="H178" s="19">
        <f>SUM(H157:H177)</f>
        <v>59438.92376235267</v>
      </c>
      <c r="I178" s="5"/>
      <c r="J178" s="5"/>
      <c r="K178" s="5"/>
      <c r="L178" s="5"/>
    </row>
    <row r="179" spans="1:12" ht="57">
      <c r="A179" s="34" t="s">
        <v>278</v>
      </c>
      <c r="B179" s="34" t="s">
        <v>279</v>
      </c>
      <c r="C179" s="34" t="s">
        <v>280</v>
      </c>
      <c r="D179" s="34" t="s">
        <v>281</v>
      </c>
      <c r="E179" s="34" t="s">
        <v>282</v>
      </c>
      <c r="F179" s="34" t="s">
        <v>191</v>
      </c>
      <c r="G179" s="13">
        <v>419.95</v>
      </c>
      <c r="H179" s="14">
        <f aca="true" t="shared" si="8" ref="H179:H203">G179/1.049875*1.14975</f>
        <v>459.9000000000001</v>
      </c>
      <c r="I179" s="5"/>
      <c r="J179" s="5"/>
      <c r="K179" s="5"/>
      <c r="L179" s="5"/>
    </row>
    <row r="180" spans="1:12" ht="57">
      <c r="A180" s="34" t="s">
        <v>278</v>
      </c>
      <c r="B180" s="34" t="s">
        <v>279</v>
      </c>
      <c r="C180" s="34" t="s">
        <v>280</v>
      </c>
      <c r="D180" s="34" t="s">
        <v>281</v>
      </c>
      <c r="E180" s="34" t="s">
        <v>283</v>
      </c>
      <c r="F180" s="34" t="s">
        <v>191</v>
      </c>
      <c r="G180" s="13">
        <v>1574.81</v>
      </c>
      <c r="H180" s="14">
        <f t="shared" si="8"/>
        <v>1724.6222621740685</v>
      </c>
      <c r="I180" s="5"/>
      <c r="J180" s="5"/>
      <c r="K180" s="5"/>
      <c r="L180" s="5"/>
    </row>
    <row r="181" spans="1:12" ht="57">
      <c r="A181" s="34" t="s">
        <v>278</v>
      </c>
      <c r="B181" s="34" t="s">
        <v>279</v>
      </c>
      <c r="C181" s="34" t="s">
        <v>280</v>
      </c>
      <c r="D181" s="34" t="s">
        <v>281</v>
      </c>
      <c r="E181" s="34" t="s">
        <v>284</v>
      </c>
      <c r="F181" s="34" t="s">
        <v>191</v>
      </c>
      <c r="G181" s="13">
        <v>839.9</v>
      </c>
      <c r="H181" s="14">
        <f t="shared" si="8"/>
        <v>919.8000000000002</v>
      </c>
      <c r="I181" s="5"/>
      <c r="J181" s="5"/>
      <c r="K181" s="5"/>
      <c r="L181" s="5"/>
    </row>
    <row r="182" spans="1:12" ht="57">
      <c r="A182" s="34" t="s">
        <v>278</v>
      </c>
      <c r="B182" s="34" t="s">
        <v>279</v>
      </c>
      <c r="C182" s="34" t="s">
        <v>280</v>
      </c>
      <c r="D182" s="34" t="s">
        <v>281</v>
      </c>
      <c r="E182" s="34" t="s">
        <v>285</v>
      </c>
      <c r="F182" s="34" t="s">
        <v>191</v>
      </c>
      <c r="G182" s="13">
        <v>818.9</v>
      </c>
      <c r="H182" s="14">
        <f t="shared" si="8"/>
        <v>896.8022621740685</v>
      </c>
      <c r="I182" s="5"/>
      <c r="J182" s="5"/>
      <c r="K182" s="5"/>
      <c r="L182" s="5"/>
    </row>
    <row r="183" spans="1:12" ht="57">
      <c r="A183" s="34" t="s">
        <v>278</v>
      </c>
      <c r="B183" s="34" t="s">
        <v>279</v>
      </c>
      <c r="C183" s="34" t="s">
        <v>280</v>
      </c>
      <c r="D183" s="34" t="s">
        <v>281</v>
      </c>
      <c r="E183" s="34" t="s">
        <v>286</v>
      </c>
      <c r="F183" s="34" t="s">
        <v>191</v>
      </c>
      <c r="G183" s="13">
        <v>31.5</v>
      </c>
      <c r="H183" s="14">
        <f t="shared" si="8"/>
        <v>34.49660673889749</v>
      </c>
      <c r="I183" s="7"/>
      <c r="J183" s="7"/>
      <c r="K183" s="8"/>
      <c r="L183" s="8"/>
    </row>
    <row r="184" spans="1:12" ht="14.25">
      <c r="A184" s="17" t="s">
        <v>41</v>
      </c>
      <c r="B184" s="18"/>
      <c r="C184" s="18"/>
      <c r="D184" s="18"/>
      <c r="E184" s="18"/>
      <c r="F184" s="18"/>
      <c r="G184" s="18"/>
      <c r="H184" s="19">
        <f>SUM(H179:H183)</f>
        <v>4035.6211310870344</v>
      </c>
      <c r="I184" s="7"/>
      <c r="J184" s="7"/>
      <c r="K184" s="8"/>
      <c r="L184" s="8"/>
    </row>
    <row r="185" spans="1:12" ht="42.75">
      <c r="A185" s="34" t="s">
        <v>287</v>
      </c>
      <c r="B185" s="34" t="s">
        <v>288</v>
      </c>
      <c r="C185" s="34" t="s">
        <v>11</v>
      </c>
      <c r="D185" s="34" t="s">
        <v>289</v>
      </c>
      <c r="E185" s="34" t="s">
        <v>289</v>
      </c>
      <c r="F185" s="34" t="s">
        <v>314</v>
      </c>
      <c r="G185" s="13">
        <v>5039.4</v>
      </c>
      <c r="H185" s="14">
        <f t="shared" si="8"/>
        <v>5518.8</v>
      </c>
      <c r="I185" s="7"/>
      <c r="J185" s="5"/>
      <c r="K185" s="5"/>
      <c r="L185" s="5"/>
    </row>
    <row r="186" spans="1:12" ht="42.75">
      <c r="A186" s="34" t="s">
        <v>287</v>
      </c>
      <c r="B186" s="34" t="s">
        <v>290</v>
      </c>
      <c r="C186" s="34" t="s">
        <v>401</v>
      </c>
      <c r="D186" s="34" t="s">
        <v>291</v>
      </c>
      <c r="E186" s="34" t="s">
        <v>291</v>
      </c>
      <c r="F186" s="34" t="s">
        <v>192</v>
      </c>
      <c r="G186" s="13">
        <v>19626.36</v>
      </c>
      <c r="H186" s="14">
        <f t="shared" si="8"/>
        <v>21493.42294082629</v>
      </c>
      <c r="I186" s="7"/>
      <c r="J186" s="5"/>
      <c r="K186" s="5"/>
      <c r="L186" s="5"/>
    </row>
    <row r="187" spans="1:12" ht="42.75">
      <c r="A187" s="34" t="s">
        <v>287</v>
      </c>
      <c r="B187" s="34" t="s">
        <v>292</v>
      </c>
      <c r="C187" s="34" t="s">
        <v>342</v>
      </c>
      <c r="D187" s="34" t="s">
        <v>293</v>
      </c>
      <c r="E187" s="34" t="s">
        <v>293</v>
      </c>
      <c r="F187" s="34" t="s">
        <v>192</v>
      </c>
      <c r="G187" s="13">
        <v>10498.75</v>
      </c>
      <c r="H187" s="14">
        <f t="shared" si="8"/>
        <v>11497.500000000002</v>
      </c>
      <c r="I187" s="7"/>
      <c r="J187" s="7"/>
      <c r="K187" s="8"/>
      <c r="L187" s="5"/>
    </row>
    <row r="188" spans="1:12" ht="14.25">
      <c r="A188" s="17" t="s">
        <v>42</v>
      </c>
      <c r="B188" s="18"/>
      <c r="C188" s="18"/>
      <c r="D188" s="18"/>
      <c r="E188" s="18"/>
      <c r="F188" s="18"/>
      <c r="G188" s="18"/>
      <c r="H188" s="19">
        <f>SUM(H185:H187)</f>
        <v>38509.722940826294</v>
      </c>
      <c r="I188" s="5"/>
      <c r="J188" s="5"/>
      <c r="K188" s="5"/>
      <c r="L188" s="5"/>
    </row>
    <row r="189" spans="1:12" ht="42.75">
      <c r="A189" s="34" t="s">
        <v>294</v>
      </c>
      <c r="B189" s="34" t="s">
        <v>295</v>
      </c>
      <c r="C189" s="34" t="s">
        <v>551</v>
      </c>
      <c r="D189" s="34" t="s">
        <v>296</v>
      </c>
      <c r="E189" s="34" t="s">
        <v>297</v>
      </c>
      <c r="F189" s="34" t="s">
        <v>192</v>
      </c>
      <c r="G189" s="13">
        <v>2768.52</v>
      </c>
      <c r="H189" s="14">
        <f t="shared" si="8"/>
        <v>3031.8903393261107</v>
      </c>
      <c r="I189" s="5"/>
      <c r="J189" s="5"/>
      <c r="K189" s="5"/>
      <c r="L189" s="5"/>
    </row>
    <row r="190" spans="1:12" ht="42.75">
      <c r="A190" s="34" t="s">
        <v>294</v>
      </c>
      <c r="B190" s="34" t="s">
        <v>295</v>
      </c>
      <c r="C190" s="34" t="s">
        <v>11</v>
      </c>
      <c r="D190" s="34" t="s">
        <v>296</v>
      </c>
      <c r="E190" s="34" t="s">
        <v>296</v>
      </c>
      <c r="F190" s="34" t="s">
        <v>192</v>
      </c>
      <c r="G190" s="13">
        <v>26027.45</v>
      </c>
      <c r="H190" s="14">
        <f t="shared" si="8"/>
        <v>28503.451017978336</v>
      </c>
      <c r="I190" s="5"/>
      <c r="J190" s="5"/>
      <c r="K190" s="5"/>
      <c r="L190" s="5"/>
    </row>
    <row r="191" spans="1:12" ht="42.75">
      <c r="A191" s="34" t="s">
        <v>294</v>
      </c>
      <c r="B191" s="34" t="s">
        <v>295</v>
      </c>
      <c r="C191" s="34" t="s">
        <v>315</v>
      </c>
      <c r="D191" s="34" t="s">
        <v>296</v>
      </c>
      <c r="E191" s="34" t="s">
        <v>298</v>
      </c>
      <c r="F191" s="34" t="s">
        <v>192</v>
      </c>
      <c r="G191" s="13">
        <v>5249.37</v>
      </c>
      <c r="H191" s="14">
        <f t="shared" si="8"/>
        <v>5748.744524348137</v>
      </c>
      <c r="I191" s="5"/>
      <c r="J191" s="5"/>
      <c r="K191" s="5"/>
      <c r="L191" s="5"/>
    </row>
    <row r="192" spans="1:12" ht="42.75">
      <c r="A192" s="34" t="s">
        <v>294</v>
      </c>
      <c r="B192" s="34" t="s">
        <v>299</v>
      </c>
      <c r="C192" s="34" t="s">
        <v>300</v>
      </c>
      <c r="D192" s="34" t="s">
        <v>301</v>
      </c>
      <c r="E192" s="34" t="s">
        <v>302</v>
      </c>
      <c r="F192" s="34" t="s">
        <v>314</v>
      </c>
      <c r="G192" s="13">
        <v>7563.3</v>
      </c>
      <c r="H192" s="14">
        <f t="shared" si="8"/>
        <v>8282.799547565188</v>
      </c>
      <c r="I192" s="5"/>
      <c r="J192" s="5"/>
      <c r="K192" s="5"/>
      <c r="L192" s="5"/>
    </row>
    <row r="193" spans="1:12" ht="42.75">
      <c r="A193" s="34" t="s">
        <v>294</v>
      </c>
      <c r="B193" s="34" t="s">
        <v>299</v>
      </c>
      <c r="C193" s="34" t="s">
        <v>550</v>
      </c>
      <c r="D193" s="34" t="s">
        <v>301</v>
      </c>
      <c r="E193" s="34" t="s">
        <v>301</v>
      </c>
      <c r="F193" s="34" t="s">
        <v>314</v>
      </c>
      <c r="G193" s="13">
        <v>18897.75</v>
      </c>
      <c r="H193" s="14">
        <f t="shared" si="8"/>
        <v>20695.500000000004</v>
      </c>
      <c r="I193" s="7"/>
      <c r="J193" s="5"/>
      <c r="K193" s="5"/>
      <c r="L193" s="5"/>
    </row>
    <row r="194" spans="1:12" ht="42.75">
      <c r="A194" s="34" t="s">
        <v>294</v>
      </c>
      <c r="B194" s="34" t="s">
        <v>303</v>
      </c>
      <c r="C194" s="34" t="s">
        <v>550</v>
      </c>
      <c r="D194" s="34" t="s">
        <v>304</v>
      </c>
      <c r="E194" s="34" t="s">
        <v>304</v>
      </c>
      <c r="F194" s="34" t="s">
        <v>314</v>
      </c>
      <c r="G194" s="13">
        <v>11338.65</v>
      </c>
      <c r="H194" s="14">
        <f t="shared" si="8"/>
        <v>12417.300000000001</v>
      </c>
      <c r="I194" s="7"/>
      <c r="J194" s="5"/>
      <c r="K194" s="5"/>
      <c r="L194" s="5"/>
    </row>
    <row r="195" spans="1:12" ht="42.75">
      <c r="A195" s="34" t="s">
        <v>294</v>
      </c>
      <c r="B195" s="34" t="s">
        <v>305</v>
      </c>
      <c r="C195" s="34" t="s">
        <v>394</v>
      </c>
      <c r="D195" s="34" t="s">
        <v>306</v>
      </c>
      <c r="E195" s="34" t="s">
        <v>306</v>
      </c>
      <c r="F195" s="34" t="s">
        <v>314</v>
      </c>
      <c r="G195" s="13">
        <v>15748.12</v>
      </c>
      <c r="H195" s="14">
        <f t="shared" si="8"/>
        <v>17246.244524348138</v>
      </c>
      <c r="I195" s="5"/>
      <c r="J195" s="5"/>
      <c r="K195" s="5"/>
      <c r="L195" s="5"/>
    </row>
    <row r="196" spans="1:12" ht="42.75">
      <c r="A196" s="34" t="s">
        <v>294</v>
      </c>
      <c r="B196" s="34" t="s">
        <v>305</v>
      </c>
      <c r="C196" s="34" t="s">
        <v>335</v>
      </c>
      <c r="D196" s="34" t="s">
        <v>306</v>
      </c>
      <c r="E196" s="34" t="s">
        <v>307</v>
      </c>
      <c r="F196" s="34" t="s">
        <v>314</v>
      </c>
      <c r="G196" s="13">
        <v>4199.5</v>
      </c>
      <c r="H196" s="14">
        <f t="shared" si="8"/>
        <v>4599.000000000001</v>
      </c>
      <c r="I196" s="7"/>
      <c r="J196" s="5"/>
      <c r="K196" s="5"/>
      <c r="L196" s="5"/>
    </row>
    <row r="197" spans="1:12" ht="42.75">
      <c r="A197" s="34" t="s">
        <v>294</v>
      </c>
      <c r="B197" s="34" t="s">
        <v>308</v>
      </c>
      <c r="C197" s="34" t="s">
        <v>180</v>
      </c>
      <c r="D197" s="34" t="s">
        <v>309</v>
      </c>
      <c r="E197" s="34" t="s">
        <v>309</v>
      </c>
      <c r="F197" s="34" t="s">
        <v>314</v>
      </c>
      <c r="G197" s="13">
        <v>3888.74</v>
      </c>
      <c r="H197" s="14">
        <f t="shared" si="8"/>
        <v>4258.677285391119</v>
      </c>
      <c r="I197" s="7"/>
      <c r="J197" s="5"/>
      <c r="K197" s="5"/>
      <c r="L197" s="5"/>
    </row>
    <row r="198" spans="1:12" ht="42.75">
      <c r="A198" s="30" t="s">
        <v>294</v>
      </c>
      <c r="B198" s="30" t="s">
        <v>310</v>
      </c>
      <c r="C198" s="30" t="s">
        <v>552</v>
      </c>
      <c r="D198" s="30" t="s">
        <v>311</v>
      </c>
      <c r="E198" s="30" t="s">
        <v>311</v>
      </c>
      <c r="F198" s="30" t="s">
        <v>314</v>
      </c>
      <c r="G198" s="5">
        <v>3888.74</v>
      </c>
      <c r="H198" s="11">
        <f t="shared" si="8"/>
        <v>4258.677285391119</v>
      </c>
      <c r="I198" s="7"/>
      <c r="J198" s="5"/>
      <c r="K198" s="5"/>
      <c r="L198" s="5"/>
    </row>
    <row r="199" spans="1:12" ht="42.75">
      <c r="A199" s="34" t="s">
        <v>294</v>
      </c>
      <c r="B199" s="34" t="s">
        <v>312</v>
      </c>
      <c r="C199" s="34" t="s">
        <v>553</v>
      </c>
      <c r="D199" s="34" t="s">
        <v>313</v>
      </c>
      <c r="E199" s="34" t="s">
        <v>313</v>
      </c>
      <c r="F199" s="34" t="s">
        <v>314</v>
      </c>
      <c r="G199" s="13">
        <v>3049.89</v>
      </c>
      <c r="H199" s="14">
        <f t="shared" si="8"/>
        <v>3340.027172282415</v>
      </c>
      <c r="I199" s="7"/>
      <c r="J199" s="7"/>
      <c r="K199" s="8"/>
      <c r="L199" s="5"/>
    </row>
    <row r="200" spans="1:12" ht="14.25">
      <c r="A200" s="17" t="s">
        <v>43</v>
      </c>
      <c r="B200" s="18"/>
      <c r="C200" s="18"/>
      <c r="D200" s="18"/>
      <c r="E200" s="18"/>
      <c r="F200" s="18"/>
      <c r="G200" s="18"/>
      <c r="H200" s="19">
        <f>SUM(H189:H199)</f>
        <v>112382.31169663057</v>
      </c>
      <c r="I200" s="7"/>
      <c r="J200" s="7"/>
      <c r="K200" s="8"/>
      <c r="L200" s="5"/>
    </row>
    <row r="201" spans="1:12" ht="28.5">
      <c r="A201" s="34" t="s">
        <v>73</v>
      </c>
      <c r="B201" s="34" t="s">
        <v>74</v>
      </c>
      <c r="C201" s="34" t="s">
        <v>387</v>
      </c>
      <c r="D201" s="34" t="s">
        <v>75</v>
      </c>
      <c r="E201" s="34" t="s">
        <v>76</v>
      </c>
      <c r="F201" s="34" t="s">
        <v>197</v>
      </c>
      <c r="G201" s="13">
        <v>22782.29</v>
      </c>
      <c r="H201" s="14">
        <f t="shared" si="8"/>
        <v>24949.577737825934</v>
      </c>
      <c r="I201" s="7"/>
      <c r="J201" s="5"/>
      <c r="K201" s="5"/>
      <c r="L201" s="5"/>
    </row>
    <row r="202" spans="1:12" ht="42.75">
      <c r="A202" s="34" t="s">
        <v>73</v>
      </c>
      <c r="B202" s="34" t="s">
        <v>77</v>
      </c>
      <c r="C202" s="34" t="s">
        <v>380</v>
      </c>
      <c r="D202" s="34" t="s">
        <v>78</v>
      </c>
      <c r="E202" s="34" t="s">
        <v>79</v>
      </c>
      <c r="F202" s="34" t="s">
        <v>197</v>
      </c>
      <c r="G202" s="13">
        <v>2414.71</v>
      </c>
      <c r="H202" s="14">
        <f t="shared" si="8"/>
        <v>2644.4222621740687</v>
      </c>
      <c r="I202" s="5"/>
      <c r="J202" s="5"/>
      <c r="K202" s="5"/>
      <c r="L202" s="5"/>
    </row>
    <row r="203" spans="1:12" ht="42.75">
      <c r="A203" s="34" t="s">
        <v>73</v>
      </c>
      <c r="B203" s="34" t="s">
        <v>77</v>
      </c>
      <c r="C203" s="34" t="s">
        <v>380</v>
      </c>
      <c r="D203" s="34" t="s">
        <v>78</v>
      </c>
      <c r="E203" s="34" t="s">
        <v>80</v>
      </c>
      <c r="F203" s="34" t="s">
        <v>197</v>
      </c>
      <c r="G203" s="13">
        <v>3779.55</v>
      </c>
      <c r="H203" s="14">
        <f t="shared" si="8"/>
        <v>4139.1</v>
      </c>
      <c r="I203" s="7"/>
      <c r="J203" s="7"/>
      <c r="K203" s="8"/>
      <c r="L203" s="5"/>
    </row>
    <row r="204" spans="1:12" ht="14.25">
      <c r="A204" s="17" t="s">
        <v>44</v>
      </c>
      <c r="B204" s="18"/>
      <c r="C204" s="18"/>
      <c r="D204" s="18"/>
      <c r="E204" s="18"/>
      <c r="F204" s="18"/>
      <c r="G204" s="18"/>
      <c r="H204" s="19">
        <f>SUM(H201:H203)</f>
        <v>31733.100000000006</v>
      </c>
      <c r="I204" s="5"/>
      <c r="J204" s="5"/>
      <c r="K204" s="5"/>
      <c r="L204" s="5"/>
    </row>
    <row r="205" spans="1:12" ht="14.25">
      <c r="A205" s="34" t="s">
        <v>93</v>
      </c>
      <c r="B205" s="34" t="s">
        <v>94</v>
      </c>
      <c r="C205" s="34" t="s">
        <v>3</v>
      </c>
      <c r="D205" s="34" t="s">
        <v>95</v>
      </c>
      <c r="E205" s="34" t="s">
        <v>96</v>
      </c>
      <c r="F205" s="34" t="s">
        <v>197</v>
      </c>
      <c r="G205" s="13">
        <v>1207.36</v>
      </c>
      <c r="H205" s="14">
        <f aca="true" t="shared" si="9" ref="H205:H232">G205/1.049875*1.14975</f>
        <v>1322.2166067388976</v>
      </c>
      <c r="I205" s="5"/>
      <c r="J205" s="5"/>
      <c r="K205" s="5"/>
      <c r="L205" s="5"/>
    </row>
    <row r="206" spans="1:12" ht="14.25">
      <c r="A206" s="34" t="s">
        <v>93</v>
      </c>
      <c r="B206" s="34" t="s">
        <v>94</v>
      </c>
      <c r="C206" s="34" t="s">
        <v>3</v>
      </c>
      <c r="D206" s="34" t="s">
        <v>95</v>
      </c>
      <c r="E206" s="34" t="s">
        <v>316</v>
      </c>
      <c r="F206" s="34" t="s">
        <v>197</v>
      </c>
      <c r="G206" s="13">
        <v>104.99</v>
      </c>
      <c r="H206" s="14">
        <f t="shared" si="9"/>
        <v>114.97773782593167</v>
      </c>
      <c r="I206" s="5"/>
      <c r="J206" s="5"/>
      <c r="K206" s="5"/>
      <c r="L206" s="5"/>
    </row>
    <row r="207" spans="1:12" ht="14.25">
      <c r="A207" s="34" t="s">
        <v>93</v>
      </c>
      <c r="B207" s="34" t="s">
        <v>94</v>
      </c>
      <c r="C207" s="34" t="s">
        <v>3</v>
      </c>
      <c r="D207" s="34" t="s">
        <v>95</v>
      </c>
      <c r="E207" s="34" t="s">
        <v>97</v>
      </c>
      <c r="F207" s="34" t="s">
        <v>197</v>
      </c>
      <c r="G207" s="13">
        <v>4330.73</v>
      </c>
      <c r="H207" s="14">
        <f t="shared" si="9"/>
        <v>4742.713958804619</v>
      </c>
      <c r="I207" s="7"/>
      <c r="J207" s="5"/>
      <c r="K207" s="5"/>
      <c r="L207" s="5"/>
    </row>
    <row r="208" spans="1:12" ht="57">
      <c r="A208" s="34" t="s">
        <v>93</v>
      </c>
      <c r="B208" s="34" t="s">
        <v>98</v>
      </c>
      <c r="C208" s="34" t="s">
        <v>21</v>
      </c>
      <c r="D208" s="34" t="s">
        <v>99</v>
      </c>
      <c r="E208" s="34" t="s">
        <v>100</v>
      </c>
      <c r="F208" s="34" t="s">
        <v>191</v>
      </c>
      <c r="G208" s="13">
        <v>16961.73</v>
      </c>
      <c r="H208" s="14">
        <f t="shared" si="9"/>
        <v>18575.305695916184</v>
      </c>
      <c r="I208" s="7"/>
      <c r="J208" s="5"/>
      <c r="K208" s="5"/>
      <c r="L208" s="5"/>
    </row>
    <row r="209" spans="1:12" ht="57">
      <c r="A209" s="34" t="s">
        <v>93</v>
      </c>
      <c r="B209" s="34" t="s">
        <v>101</v>
      </c>
      <c r="C209" s="34" t="s">
        <v>21</v>
      </c>
      <c r="D209" s="34" t="s">
        <v>102</v>
      </c>
      <c r="E209" s="34" t="s">
        <v>103</v>
      </c>
      <c r="F209" s="34" t="s">
        <v>191</v>
      </c>
      <c r="G209" s="13">
        <v>6304.02</v>
      </c>
      <c r="H209" s="14">
        <f t="shared" si="9"/>
        <v>6903.723771877607</v>
      </c>
      <c r="I209" s="7"/>
      <c r="J209" s="5"/>
      <c r="K209" s="5"/>
      <c r="L209" s="5"/>
    </row>
    <row r="210" spans="1:12" ht="57">
      <c r="A210" s="34" t="s">
        <v>93</v>
      </c>
      <c r="B210" s="34" t="s">
        <v>104</v>
      </c>
      <c r="C210" s="34" t="s">
        <v>21</v>
      </c>
      <c r="D210" s="34" t="s">
        <v>105</v>
      </c>
      <c r="E210" s="34" t="s">
        <v>106</v>
      </c>
      <c r="F210" s="34" t="s">
        <v>191</v>
      </c>
      <c r="G210" s="13">
        <v>5770.72</v>
      </c>
      <c r="H210" s="14">
        <f t="shared" si="9"/>
        <v>6319.690744136208</v>
      </c>
      <c r="I210" s="7"/>
      <c r="J210" s="5"/>
      <c r="K210" s="5"/>
      <c r="L210" s="5"/>
    </row>
    <row r="211" spans="1:12" ht="57">
      <c r="A211" s="34" t="s">
        <v>93</v>
      </c>
      <c r="B211" s="34" t="s">
        <v>107</v>
      </c>
      <c r="C211" s="34" t="s">
        <v>21</v>
      </c>
      <c r="D211" s="34" t="s">
        <v>108</v>
      </c>
      <c r="E211" s="34" t="s">
        <v>109</v>
      </c>
      <c r="F211" s="34" t="s">
        <v>191</v>
      </c>
      <c r="G211" s="13">
        <v>3563.28</v>
      </c>
      <c r="H211" s="14">
        <f t="shared" si="9"/>
        <v>3902.2561543040847</v>
      </c>
      <c r="I211" s="7"/>
      <c r="J211" s="5"/>
      <c r="K211" s="5"/>
      <c r="L211" s="5"/>
    </row>
    <row r="212" spans="1:12" ht="57">
      <c r="A212" s="34" t="s">
        <v>93</v>
      </c>
      <c r="B212" s="34" t="s">
        <v>110</v>
      </c>
      <c r="C212" s="34" t="s">
        <v>462</v>
      </c>
      <c r="D212" s="34" t="s">
        <v>111</v>
      </c>
      <c r="E212" s="34" t="s">
        <v>112</v>
      </c>
      <c r="F212" s="34" t="s">
        <v>191</v>
      </c>
      <c r="G212" s="13">
        <v>2188.24</v>
      </c>
      <c r="H212" s="14">
        <f t="shared" si="9"/>
        <v>2396.4080866769855</v>
      </c>
      <c r="I212" s="5"/>
      <c r="J212" s="5"/>
      <c r="K212" s="5"/>
      <c r="L212" s="5"/>
    </row>
    <row r="213" spans="1:12" ht="57">
      <c r="A213" s="34" t="s">
        <v>93</v>
      </c>
      <c r="B213" s="34" t="s">
        <v>110</v>
      </c>
      <c r="C213" s="34" t="s">
        <v>462</v>
      </c>
      <c r="D213" s="34" t="s">
        <v>111</v>
      </c>
      <c r="E213" s="34" t="s">
        <v>113</v>
      </c>
      <c r="F213" s="34" t="s">
        <v>191</v>
      </c>
      <c r="G213" s="13">
        <v>2144.79</v>
      </c>
      <c r="H213" s="14">
        <f t="shared" si="9"/>
        <v>2348.8246719847602</v>
      </c>
      <c r="I213" s="7"/>
      <c r="J213" s="7"/>
      <c r="K213" s="8"/>
      <c r="L213" s="5"/>
    </row>
    <row r="214" spans="1:12" ht="14.25">
      <c r="A214" s="17" t="s">
        <v>45</v>
      </c>
      <c r="B214" s="18"/>
      <c r="C214" s="18"/>
      <c r="D214" s="18"/>
      <c r="E214" s="18"/>
      <c r="F214" s="18"/>
      <c r="G214" s="18"/>
      <c r="H214" s="19">
        <f>SUM(H205:H213)</f>
        <v>46626.11742826528</v>
      </c>
      <c r="I214" s="7"/>
      <c r="J214" s="7"/>
      <c r="K214" s="8"/>
      <c r="L214" s="5"/>
    </row>
    <row r="215" spans="1:12" ht="14.25">
      <c r="A215" s="34" t="s">
        <v>114</v>
      </c>
      <c r="B215" s="34" t="s">
        <v>115</v>
      </c>
      <c r="C215" s="34" t="s">
        <v>116</v>
      </c>
      <c r="D215" s="34" t="s">
        <v>117</v>
      </c>
      <c r="E215" s="34" t="s">
        <v>316</v>
      </c>
      <c r="F215" s="34" t="s">
        <v>197</v>
      </c>
      <c r="G215" s="13">
        <v>26.25</v>
      </c>
      <c r="H215" s="14">
        <f t="shared" si="9"/>
        <v>28.747172282414578</v>
      </c>
      <c r="I215" s="5"/>
      <c r="J215" s="5"/>
      <c r="K215" s="5"/>
      <c r="L215" s="5"/>
    </row>
    <row r="216" spans="1:12" ht="28.5">
      <c r="A216" s="34" t="s">
        <v>114</v>
      </c>
      <c r="B216" s="34" t="s">
        <v>115</v>
      </c>
      <c r="C216" s="34" t="s">
        <v>116</v>
      </c>
      <c r="D216" s="34" t="s">
        <v>117</v>
      </c>
      <c r="E216" s="34" t="s">
        <v>118</v>
      </c>
      <c r="F216" s="34" t="s">
        <v>197</v>
      </c>
      <c r="G216" s="13">
        <v>4084.01</v>
      </c>
      <c r="H216" s="14">
        <f t="shared" si="9"/>
        <v>4472.523393261104</v>
      </c>
      <c r="I216" s="5"/>
      <c r="J216" s="5"/>
      <c r="K216" s="5"/>
      <c r="L216" s="5"/>
    </row>
    <row r="217" spans="1:12" ht="28.5">
      <c r="A217" s="34" t="s">
        <v>114</v>
      </c>
      <c r="B217" s="34" t="s">
        <v>115</v>
      </c>
      <c r="C217" s="34" t="s">
        <v>116</v>
      </c>
      <c r="D217" s="34" t="s">
        <v>117</v>
      </c>
      <c r="E217" s="34" t="s">
        <v>119</v>
      </c>
      <c r="F217" s="34" t="s">
        <v>197</v>
      </c>
      <c r="G217" s="13">
        <v>2042.01</v>
      </c>
      <c r="H217" s="14">
        <f t="shared" si="9"/>
        <v>2236.267172282415</v>
      </c>
      <c r="I217" s="7"/>
      <c r="J217" s="5"/>
      <c r="K217" s="5"/>
      <c r="L217" s="5"/>
    </row>
    <row r="218" spans="1:12" ht="28.5">
      <c r="A218" s="34" t="s">
        <v>114</v>
      </c>
      <c r="B218" s="34" t="s">
        <v>120</v>
      </c>
      <c r="C218" s="34" t="s">
        <v>248</v>
      </c>
      <c r="D218" s="34" t="s">
        <v>121</v>
      </c>
      <c r="E218" s="34" t="s">
        <v>121</v>
      </c>
      <c r="F218" s="34" t="s">
        <v>197</v>
      </c>
      <c r="G218" s="13">
        <v>11139.17</v>
      </c>
      <c r="H218" s="14">
        <f t="shared" si="9"/>
        <v>12198.843393261104</v>
      </c>
      <c r="I218" s="5"/>
      <c r="J218" s="5"/>
      <c r="K218" s="5"/>
      <c r="L218" s="5"/>
    </row>
    <row r="219" spans="1:12" ht="28.5">
      <c r="A219" s="34" t="s">
        <v>114</v>
      </c>
      <c r="B219" s="34" t="s">
        <v>120</v>
      </c>
      <c r="C219" s="34" t="s">
        <v>248</v>
      </c>
      <c r="D219" s="34" t="s">
        <v>121</v>
      </c>
      <c r="E219" s="34" t="s">
        <v>316</v>
      </c>
      <c r="F219" s="34" t="s">
        <v>197</v>
      </c>
      <c r="G219" s="13">
        <v>131.23</v>
      </c>
      <c r="H219" s="14">
        <f t="shared" si="9"/>
        <v>143.7139588046196</v>
      </c>
      <c r="I219" s="7"/>
      <c r="J219" s="5"/>
      <c r="K219" s="5"/>
      <c r="L219" s="5"/>
    </row>
    <row r="220" spans="1:12" ht="42.75">
      <c r="A220" s="34" t="s">
        <v>114</v>
      </c>
      <c r="B220" s="34" t="s">
        <v>122</v>
      </c>
      <c r="C220" s="34" t="s">
        <v>248</v>
      </c>
      <c r="D220" s="34" t="s">
        <v>123</v>
      </c>
      <c r="E220" s="34" t="s">
        <v>123</v>
      </c>
      <c r="F220" s="34" t="s">
        <v>197</v>
      </c>
      <c r="G220" s="13">
        <v>14068.32</v>
      </c>
      <c r="H220" s="14">
        <f t="shared" si="9"/>
        <v>15406.64452434814</v>
      </c>
      <c r="I220" s="5"/>
      <c r="J220" s="5"/>
      <c r="K220" s="5"/>
      <c r="L220" s="5"/>
    </row>
    <row r="221" spans="1:12" ht="28.5">
      <c r="A221" s="31" t="s">
        <v>114</v>
      </c>
      <c r="B221" s="31" t="s">
        <v>122</v>
      </c>
      <c r="C221" s="31" t="s">
        <v>248</v>
      </c>
      <c r="D221" s="31" t="s">
        <v>123</v>
      </c>
      <c r="E221" s="31" t="s">
        <v>316</v>
      </c>
      <c r="F221" s="31" t="s">
        <v>197</v>
      </c>
      <c r="G221" s="15">
        <v>73.49</v>
      </c>
      <c r="H221" s="16">
        <f t="shared" si="9"/>
        <v>80.48113108703417</v>
      </c>
      <c r="I221" s="7"/>
      <c r="J221" s="7"/>
      <c r="K221" s="8"/>
      <c r="L221" s="5"/>
    </row>
    <row r="222" spans="1:12" ht="14.25">
      <c r="A222" s="17" t="s">
        <v>46</v>
      </c>
      <c r="B222" s="18"/>
      <c r="C222" s="18"/>
      <c r="D222" s="18"/>
      <c r="E222" s="18"/>
      <c r="F222" s="18"/>
      <c r="G222" s="18"/>
      <c r="H222" s="19">
        <f>SUM(H215:H221)</f>
        <v>34567.22074532683</v>
      </c>
      <c r="I222" s="5"/>
      <c r="J222" s="5"/>
      <c r="K222" s="5"/>
      <c r="L222" s="5"/>
    </row>
    <row r="223" spans="1:12" ht="57">
      <c r="A223" s="34" t="s">
        <v>124</v>
      </c>
      <c r="B223" s="34" t="s">
        <v>125</v>
      </c>
      <c r="C223" s="34" t="s">
        <v>240</v>
      </c>
      <c r="D223" s="34" t="s">
        <v>126</v>
      </c>
      <c r="E223" s="34" t="s">
        <v>127</v>
      </c>
      <c r="F223" s="34" t="s">
        <v>198</v>
      </c>
      <c r="G223" s="13">
        <v>840.08</v>
      </c>
      <c r="H223" s="14">
        <f t="shared" si="9"/>
        <v>919.9971234670796</v>
      </c>
      <c r="I223" s="5"/>
      <c r="J223" s="5"/>
      <c r="K223" s="5"/>
      <c r="L223" s="5"/>
    </row>
    <row r="224" spans="1:12" ht="57">
      <c r="A224" s="34" t="s">
        <v>124</v>
      </c>
      <c r="B224" s="34" t="s">
        <v>125</v>
      </c>
      <c r="C224" s="34" t="s">
        <v>240</v>
      </c>
      <c r="D224" s="34" t="s">
        <v>126</v>
      </c>
      <c r="E224" s="34" t="s">
        <v>127</v>
      </c>
      <c r="F224" s="34" t="s">
        <v>198</v>
      </c>
      <c r="G224" s="13">
        <v>3725.58</v>
      </c>
      <c r="H224" s="14">
        <f t="shared" si="9"/>
        <v>4079.9958137873564</v>
      </c>
      <c r="I224" s="7"/>
      <c r="J224" s="5"/>
      <c r="K224" s="5"/>
      <c r="L224" s="5"/>
    </row>
    <row r="225" spans="1:12" ht="42.75">
      <c r="A225" s="34" t="s">
        <v>124</v>
      </c>
      <c r="B225" s="34" t="s">
        <v>128</v>
      </c>
      <c r="C225" s="34" t="s">
        <v>92</v>
      </c>
      <c r="D225" s="34" t="s">
        <v>129</v>
      </c>
      <c r="E225" s="34" t="s">
        <v>129</v>
      </c>
      <c r="F225" s="34" t="s">
        <v>198</v>
      </c>
      <c r="G225" s="13">
        <v>35116.05</v>
      </c>
      <c r="H225" s="14">
        <f t="shared" si="9"/>
        <v>38456.65292296703</v>
      </c>
      <c r="I225" s="7"/>
      <c r="J225" s="7"/>
      <c r="K225" s="8"/>
      <c r="L225" s="5"/>
    </row>
    <row r="226" spans="1:12" ht="14.25">
      <c r="A226" s="17" t="s">
        <v>47</v>
      </c>
      <c r="B226" s="18"/>
      <c r="C226" s="18"/>
      <c r="D226" s="18"/>
      <c r="E226" s="18"/>
      <c r="F226" s="18"/>
      <c r="G226" s="18"/>
      <c r="H226" s="19">
        <f>SUM(H223:H225)</f>
        <v>43456.64586022146</v>
      </c>
      <c r="I226" s="7"/>
      <c r="J226" s="7"/>
      <c r="K226" s="8"/>
      <c r="L226" s="5"/>
    </row>
    <row r="227" spans="1:12" ht="71.25">
      <c r="A227" s="34" t="s">
        <v>130</v>
      </c>
      <c r="B227" s="34" t="s">
        <v>131</v>
      </c>
      <c r="C227" s="34" t="s">
        <v>132</v>
      </c>
      <c r="D227" s="34" t="s">
        <v>133</v>
      </c>
      <c r="E227" s="34" t="s">
        <v>134</v>
      </c>
      <c r="F227" s="34" t="s">
        <v>198</v>
      </c>
      <c r="G227" s="13">
        <v>371.48</v>
      </c>
      <c r="H227" s="14">
        <f t="shared" si="9"/>
        <v>406.81903083700445</v>
      </c>
      <c r="I227" s="5"/>
      <c r="J227" s="5"/>
      <c r="K227" s="5"/>
      <c r="L227" s="5"/>
    </row>
    <row r="228" spans="1:12" ht="71.25">
      <c r="A228" s="34" t="s">
        <v>130</v>
      </c>
      <c r="B228" s="34" t="s">
        <v>131</v>
      </c>
      <c r="C228" s="34" t="s">
        <v>132</v>
      </c>
      <c r="D228" s="34" t="s">
        <v>133</v>
      </c>
      <c r="E228" s="34" t="s">
        <v>134</v>
      </c>
      <c r="F228" s="34" t="s">
        <v>198</v>
      </c>
      <c r="G228" s="13">
        <v>3270.97</v>
      </c>
      <c r="H228" s="14">
        <f t="shared" si="9"/>
        <v>3582.1385950708423</v>
      </c>
      <c r="I228" s="5"/>
      <c r="J228" s="5"/>
      <c r="K228" s="5"/>
      <c r="L228" s="5"/>
    </row>
    <row r="229" spans="1:12" ht="71.25">
      <c r="A229" s="34" t="s">
        <v>130</v>
      </c>
      <c r="B229" s="34" t="s">
        <v>131</v>
      </c>
      <c r="C229" s="34" t="s">
        <v>132</v>
      </c>
      <c r="D229" s="34" t="s">
        <v>133</v>
      </c>
      <c r="E229" s="34" t="s">
        <v>134</v>
      </c>
      <c r="F229" s="34" t="s">
        <v>198</v>
      </c>
      <c r="G229" s="13">
        <v>4136.27</v>
      </c>
      <c r="H229" s="14">
        <f t="shared" si="9"/>
        <v>4529.754906536494</v>
      </c>
      <c r="I229" s="5"/>
      <c r="J229" s="5"/>
      <c r="K229" s="5"/>
      <c r="L229" s="5"/>
    </row>
    <row r="230" spans="1:12" ht="71.25">
      <c r="A230" s="34" t="s">
        <v>130</v>
      </c>
      <c r="B230" s="34" t="s">
        <v>131</v>
      </c>
      <c r="C230" s="34" t="s">
        <v>132</v>
      </c>
      <c r="D230" s="34" t="s">
        <v>133</v>
      </c>
      <c r="E230" s="34" t="s">
        <v>134</v>
      </c>
      <c r="F230" s="34" t="s">
        <v>198</v>
      </c>
      <c r="G230" s="13">
        <v>4270.86</v>
      </c>
      <c r="H230" s="14">
        <f t="shared" si="9"/>
        <v>4677.148503393261</v>
      </c>
      <c r="I230" s="5"/>
      <c r="J230" s="5"/>
      <c r="K230" s="5"/>
      <c r="L230" s="5"/>
    </row>
    <row r="231" spans="1:12" ht="71.25">
      <c r="A231" s="34" t="s">
        <v>130</v>
      </c>
      <c r="B231" s="34" t="s">
        <v>131</v>
      </c>
      <c r="C231" s="34" t="s">
        <v>132</v>
      </c>
      <c r="D231" s="34" t="s">
        <v>133</v>
      </c>
      <c r="E231" s="34" t="s">
        <v>134</v>
      </c>
      <c r="F231" s="34" t="s">
        <v>198</v>
      </c>
      <c r="G231" s="13">
        <v>1882.25</v>
      </c>
      <c r="H231" s="14">
        <f t="shared" si="9"/>
        <v>2061.3091439457085</v>
      </c>
      <c r="I231" s="7"/>
      <c r="J231" s="5"/>
      <c r="K231" s="5"/>
      <c r="L231" s="5"/>
    </row>
    <row r="232" spans="1:12" ht="57">
      <c r="A232" s="34" t="s">
        <v>130</v>
      </c>
      <c r="B232" s="34" t="s">
        <v>135</v>
      </c>
      <c r="C232" s="34" t="s">
        <v>383</v>
      </c>
      <c r="D232" s="34" t="s">
        <v>136</v>
      </c>
      <c r="E232" s="34" t="s">
        <v>136</v>
      </c>
      <c r="F232" s="34" t="s">
        <v>198</v>
      </c>
      <c r="G232" s="13">
        <v>5217.38</v>
      </c>
      <c r="H232" s="14">
        <f t="shared" si="9"/>
        <v>5713.711303726635</v>
      </c>
      <c r="I232" s="5"/>
      <c r="J232" s="5"/>
      <c r="K232" s="5"/>
      <c r="L232" s="5"/>
    </row>
    <row r="233" spans="1:12" ht="57">
      <c r="A233" s="34" t="s">
        <v>130</v>
      </c>
      <c r="B233" s="34" t="s">
        <v>135</v>
      </c>
      <c r="C233" s="34" t="s">
        <v>383</v>
      </c>
      <c r="D233" s="34" t="s">
        <v>136</v>
      </c>
      <c r="E233" s="34" t="s">
        <v>136</v>
      </c>
      <c r="F233" s="34" t="s">
        <v>198</v>
      </c>
      <c r="G233" s="13">
        <v>3299.65</v>
      </c>
      <c r="H233" s="14">
        <f aca="true" t="shared" si="10" ref="H233:H258">G233/1.049875*1.14975</f>
        <v>3613.546934158829</v>
      </c>
      <c r="I233" s="5"/>
      <c r="J233" s="5"/>
      <c r="K233" s="5"/>
      <c r="L233" s="5"/>
    </row>
    <row r="234" spans="1:12" ht="57">
      <c r="A234" s="34" t="s">
        <v>130</v>
      </c>
      <c r="B234" s="34" t="s">
        <v>135</v>
      </c>
      <c r="C234" s="34" t="s">
        <v>383</v>
      </c>
      <c r="D234" s="34" t="s">
        <v>136</v>
      </c>
      <c r="E234" s="34" t="s">
        <v>136</v>
      </c>
      <c r="F234" s="34" t="s">
        <v>198</v>
      </c>
      <c r="G234" s="13">
        <v>10368.72</v>
      </c>
      <c r="H234" s="14">
        <f t="shared" si="10"/>
        <v>11355.100197642578</v>
      </c>
      <c r="I234" s="5"/>
      <c r="J234" s="5"/>
      <c r="K234" s="5"/>
      <c r="L234" s="5"/>
    </row>
    <row r="235" spans="1:12" ht="57">
      <c r="A235" s="34" t="s">
        <v>130</v>
      </c>
      <c r="B235" s="34" t="s">
        <v>135</v>
      </c>
      <c r="C235" s="34" t="s">
        <v>383</v>
      </c>
      <c r="D235" s="34" t="s">
        <v>136</v>
      </c>
      <c r="E235" s="34" t="s">
        <v>136</v>
      </c>
      <c r="F235" s="34" t="s">
        <v>198</v>
      </c>
      <c r="G235" s="13">
        <v>4103.89</v>
      </c>
      <c r="H235" s="14">
        <f t="shared" si="10"/>
        <v>4494.294585069652</v>
      </c>
      <c r="I235" s="7"/>
      <c r="J235" s="5"/>
      <c r="K235" s="5"/>
      <c r="L235" s="5"/>
    </row>
    <row r="236" spans="1:12" ht="71.25">
      <c r="A236" s="34" t="s">
        <v>130</v>
      </c>
      <c r="B236" s="34" t="s">
        <v>137</v>
      </c>
      <c r="C236" s="34" t="s">
        <v>138</v>
      </c>
      <c r="D236" s="34" t="s">
        <v>139</v>
      </c>
      <c r="E236" s="34" t="s">
        <v>140</v>
      </c>
      <c r="F236" s="34" t="s">
        <v>198</v>
      </c>
      <c r="G236" s="13">
        <v>7701.79</v>
      </c>
      <c r="H236" s="14">
        <f t="shared" si="10"/>
        <v>8434.464152875344</v>
      </c>
      <c r="I236" s="5"/>
      <c r="J236" s="5"/>
      <c r="K236" s="5"/>
      <c r="L236" s="5"/>
    </row>
    <row r="237" spans="1:12" ht="57">
      <c r="A237" s="34" t="s">
        <v>130</v>
      </c>
      <c r="B237" s="34" t="s">
        <v>137</v>
      </c>
      <c r="C237" s="34" t="s">
        <v>138</v>
      </c>
      <c r="D237" s="34" t="s">
        <v>139</v>
      </c>
      <c r="E237" s="34" t="s">
        <v>141</v>
      </c>
      <c r="F237" s="34" t="s">
        <v>198</v>
      </c>
      <c r="G237" s="13">
        <v>10209.79</v>
      </c>
      <c r="H237" s="14">
        <f t="shared" si="10"/>
        <v>11181.051127515184</v>
      </c>
      <c r="I237" s="5"/>
      <c r="J237" s="5"/>
      <c r="K237" s="5"/>
      <c r="L237" s="5"/>
    </row>
    <row r="238" spans="1:12" ht="57">
      <c r="A238" s="34" t="s">
        <v>130</v>
      </c>
      <c r="B238" s="34" t="s">
        <v>137</v>
      </c>
      <c r="C238" s="34" t="s">
        <v>138</v>
      </c>
      <c r="D238" s="34" t="s">
        <v>139</v>
      </c>
      <c r="E238" s="34" t="s">
        <v>142</v>
      </c>
      <c r="F238" s="34" t="s">
        <v>198</v>
      </c>
      <c r="G238" s="13">
        <v>20554.83</v>
      </c>
      <c r="H238" s="14">
        <f t="shared" si="10"/>
        <v>22510.218637933092</v>
      </c>
      <c r="I238" s="7"/>
      <c r="J238" s="7"/>
      <c r="K238" s="8"/>
      <c r="L238" s="8"/>
    </row>
    <row r="239" spans="1:12" ht="14.25">
      <c r="A239" s="17" t="s">
        <v>48</v>
      </c>
      <c r="B239" s="18"/>
      <c r="C239" s="18"/>
      <c r="D239" s="18"/>
      <c r="E239" s="18"/>
      <c r="F239" s="18"/>
      <c r="G239" s="18"/>
      <c r="H239" s="19">
        <f>SUM(H227:H238)</f>
        <v>82559.55711870463</v>
      </c>
      <c r="I239" s="7"/>
      <c r="J239" s="7"/>
      <c r="K239" s="8"/>
      <c r="L239" s="8"/>
    </row>
    <row r="240" spans="1:12" ht="42.75">
      <c r="A240" s="34" t="s">
        <v>143</v>
      </c>
      <c r="B240" s="34" t="s">
        <v>144</v>
      </c>
      <c r="C240" s="34" t="s">
        <v>511</v>
      </c>
      <c r="D240" s="34" t="s">
        <v>145</v>
      </c>
      <c r="E240" s="34" t="s">
        <v>146</v>
      </c>
      <c r="F240" s="34" t="s">
        <v>198</v>
      </c>
      <c r="G240" s="13">
        <v>2598.44</v>
      </c>
      <c r="H240" s="14">
        <f t="shared" si="10"/>
        <v>2845.6305655435176</v>
      </c>
      <c r="I240" s="5"/>
      <c r="J240" s="5"/>
      <c r="K240" s="5"/>
      <c r="L240" s="5"/>
    </row>
    <row r="241" spans="1:12" ht="42.75">
      <c r="A241" s="34" t="s">
        <v>143</v>
      </c>
      <c r="B241" s="34" t="s">
        <v>144</v>
      </c>
      <c r="C241" s="34" t="s">
        <v>147</v>
      </c>
      <c r="D241" s="34" t="s">
        <v>145</v>
      </c>
      <c r="E241" s="34" t="s">
        <v>148</v>
      </c>
      <c r="F241" s="34" t="s">
        <v>198</v>
      </c>
      <c r="G241" s="13">
        <v>20388.57</v>
      </c>
      <c r="H241" s="14">
        <f t="shared" si="10"/>
        <v>22328.14226217407</v>
      </c>
      <c r="I241" s="7"/>
      <c r="J241" s="5"/>
      <c r="K241" s="5"/>
      <c r="L241" s="5"/>
    </row>
    <row r="242" spans="1:12" ht="42.75">
      <c r="A242" s="34" t="s">
        <v>143</v>
      </c>
      <c r="B242" s="34" t="s">
        <v>149</v>
      </c>
      <c r="C242" s="34" t="s">
        <v>453</v>
      </c>
      <c r="D242" s="34" t="s">
        <v>148</v>
      </c>
      <c r="E242" s="34" t="s">
        <v>148</v>
      </c>
      <c r="F242" s="34" t="s">
        <v>198</v>
      </c>
      <c r="G242" s="13">
        <v>8063.04</v>
      </c>
      <c r="H242" s="14">
        <f t="shared" si="10"/>
        <v>8830.080000000002</v>
      </c>
      <c r="I242" s="7"/>
      <c r="J242" s="7"/>
      <c r="K242" s="8"/>
      <c r="L242" s="5"/>
    </row>
    <row r="243" spans="1:12" ht="28.5">
      <c r="A243" s="17" t="s">
        <v>49</v>
      </c>
      <c r="B243" s="18"/>
      <c r="C243" s="18"/>
      <c r="D243" s="18"/>
      <c r="E243" s="18"/>
      <c r="F243" s="18"/>
      <c r="G243" s="18"/>
      <c r="H243" s="19">
        <f>SUM(H240:H242)</f>
        <v>34003.852827717594</v>
      </c>
      <c r="I243" s="5"/>
      <c r="J243" s="5"/>
      <c r="K243" s="5"/>
      <c r="L243" s="5"/>
    </row>
    <row r="244" spans="1:12" ht="42.75">
      <c r="A244" s="34" t="s">
        <v>150</v>
      </c>
      <c r="B244" s="34" t="s">
        <v>151</v>
      </c>
      <c r="C244" s="34" t="s">
        <v>231</v>
      </c>
      <c r="D244" s="34" t="s">
        <v>152</v>
      </c>
      <c r="E244" s="34" t="s">
        <v>152</v>
      </c>
      <c r="F244" s="34" t="s">
        <v>314</v>
      </c>
      <c r="G244" s="13">
        <v>3372.06</v>
      </c>
      <c r="H244" s="14">
        <f t="shared" si="10"/>
        <v>3692.8453244433863</v>
      </c>
      <c r="I244" s="7"/>
      <c r="J244" s="5"/>
      <c r="K244" s="5"/>
      <c r="L244" s="5"/>
    </row>
    <row r="245" spans="1:12" ht="57">
      <c r="A245" s="34" t="s">
        <v>150</v>
      </c>
      <c r="B245" s="34" t="s">
        <v>153</v>
      </c>
      <c r="C245" s="34" t="s">
        <v>232</v>
      </c>
      <c r="D245" s="34" t="s">
        <v>154</v>
      </c>
      <c r="E245" s="34" t="s">
        <v>155</v>
      </c>
      <c r="F245" s="34" t="s">
        <v>191</v>
      </c>
      <c r="G245" s="13">
        <v>3595.33</v>
      </c>
      <c r="H245" s="14">
        <f t="shared" si="10"/>
        <v>3937.3550827479467</v>
      </c>
      <c r="I245" s="7"/>
      <c r="J245" s="5"/>
      <c r="K245" s="5"/>
      <c r="L245" s="5"/>
    </row>
    <row r="246" spans="1:12" ht="57">
      <c r="A246" s="34" t="s">
        <v>150</v>
      </c>
      <c r="B246" s="34" t="s">
        <v>156</v>
      </c>
      <c r="C246" s="34" t="s">
        <v>235</v>
      </c>
      <c r="D246" s="34" t="s">
        <v>157</v>
      </c>
      <c r="E246" s="34" t="s">
        <v>158</v>
      </c>
      <c r="F246" s="34" t="s">
        <v>191</v>
      </c>
      <c r="G246" s="13">
        <v>16120.83</v>
      </c>
      <c r="H246" s="14">
        <f t="shared" si="10"/>
        <v>17654.41056554352</v>
      </c>
      <c r="I246" s="7"/>
      <c r="J246" s="5"/>
      <c r="K246" s="5"/>
      <c r="L246" s="5"/>
    </row>
    <row r="247" spans="1:12" ht="57">
      <c r="A247" s="34" t="s">
        <v>150</v>
      </c>
      <c r="B247" s="34" t="s">
        <v>159</v>
      </c>
      <c r="C247" s="34" t="s">
        <v>416</v>
      </c>
      <c r="D247" s="34" t="s">
        <v>160</v>
      </c>
      <c r="E247" s="34" t="s">
        <v>160</v>
      </c>
      <c r="F247" s="34" t="s">
        <v>191</v>
      </c>
      <c r="G247" s="13">
        <v>10572.14</v>
      </c>
      <c r="H247" s="14">
        <f t="shared" si="10"/>
        <v>11577.871618049769</v>
      </c>
      <c r="I247" s="7"/>
      <c r="J247" s="5"/>
      <c r="K247" s="5"/>
      <c r="L247" s="5"/>
    </row>
    <row r="248" spans="1:12" ht="57">
      <c r="A248" s="34" t="s">
        <v>150</v>
      </c>
      <c r="B248" s="34" t="s">
        <v>161</v>
      </c>
      <c r="C248" s="34" t="s">
        <v>510</v>
      </c>
      <c r="D248" s="34" t="s">
        <v>162</v>
      </c>
      <c r="E248" s="34" t="s">
        <v>162</v>
      </c>
      <c r="F248" s="34" t="s">
        <v>191</v>
      </c>
      <c r="G248" s="13">
        <v>8252.77</v>
      </c>
      <c r="H248" s="14">
        <f t="shared" si="10"/>
        <v>9037.85908560543</v>
      </c>
      <c r="I248" s="7"/>
      <c r="J248" s="7"/>
      <c r="K248" s="8"/>
      <c r="L248" s="8"/>
    </row>
    <row r="249" spans="1:12" ht="28.5">
      <c r="A249" s="17" t="s">
        <v>50</v>
      </c>
      <c r="B249" s="18"/>
      <c r="C249" s="18"/>
      <c r="D249" s="18"/>
      <c r="E249" s="18"/>
      <c r="F249" s="18"/>
      <c r="G249" s="18"/>
      <c r="H249" s="19">
        <f>SUM(H244:H248)</f>
        <v>45900.34167639005</v>
      </c>
      <c r="I249" s="5"/>
      <c r="J249" s="5"/>
      <c r="K249" s="5"/>
      <c r="L249" s="5"/>
    </row>
    <row r="250" spans="1:12" ht="42.75">
      <c r="A250" s="34" t="s">
        <v>163</v>
      </c>
      <c r="B250" s="34" t="s">
        <v>164</v>
      </c>
      <c r="C250" s="34" t="s">
        <v>338</v>
      </c>
      <c r="D250" s="34" t="s">
        <v>165</v>
      </c>
      <c r="E250" s="34" t="s">
        <v>165</v>
      </c>
      <c r="F250" s="34" t="s">
        <v>198</v>
      </c>
      <c r="G250" s="13">
        <v>12942.86</v>
      </c>
      <c r="H250" s="14">
        <f t="shared" si="10"/>
        <v>14174.119095130376</v>
      </c>
      <c r="I250" s="7"/>
      <c r="J250" s="5"/>
      <c r="K250" s="5"/>
      <c r="L250" s="5"/>
    </row>
    <row r="251" spans="1:12" ht="71.25">
      <c r="A251" s="34" t="s">
        <v>163</v>
      </c>
      <c r="B251" s="34" t="s">
        <v>166</v>
      </c>
      <c r="C251" s="34" t="s">
        <v>338</v>
      </c>
      <c r="D251" s="34" t="s">
        <v>167</v>
      </c>
      <c r="E251" s="34" t="s">
        <v>168</v>
      </c>
      <c r="F251" s="34" t="s">
        <v>198</v>
      </c>
      <c r="G251" s="13">
        <v>2282.84</v>
      </c>
      <c r="H251" s="14">
        <f t="shared" si="10"/>
        <v>2500.0074199309447</v>
      </c>
      <c r="I251" s="7"/>
      <c r="J251" s="5"/>
      <c r="K251" s="5"/>
      <c r="L251" s="5"/>
    </row>
    <row r="252" spans="1:12" ht="57">
      <c r="A252" s="34" t="s">
        <v>163</v>
      </c>
      <c r="B252" s="34" t="s">
        <v>169</v>
      </c>
      <c r="C252" s="34" t="s">
        <v>240</v>
      </c>
      <c r="D252" s="34" t="s">
        <v>170</v>
      </c>
      <c r="E252" s="34" t="s">
        <v>171</v>
      </c>
      <c r="F252" s="34" t="s">
        <v>198</v>
      </c>
      <c r="G252" s="13">
        <v>3620.56</v>
      </c>
      <c r="H252" s="14">
        <f t="shared" si="10"/>
        <v>3964.9852220502444</v>
      </c>
      <c r="I252" s="5"/>
      <c r="J252" s="5"/>
      <c r="K252" s="5"/>
      <c r="L252" s="5"/>
    </row>
    <row r="253" spans="1:12" ht="57">
      <c r="A253" s="34" t="s">
        <v>163</v>
      </c>
      <c r="B253" s="34" t="s">
        <v>169</v>
      </c>
      <c r="C253" s="34" t="s">
        <v>199</v>
      </c>
      <c r="D253" s="34" t="s">
        <v>170</v>
      </c>
      <c r="E253" s="34" t="s">
        <v>172</v>
      </c>
      <c r="F253" s="34" t="s">
        <v>198</v>
      </c>
      <c r="G253" s="13">
        <v>7611.8</v>
      </c>
      <c r="H253" s="14">
        <f t="shared" si="10"/>
        <v>8335.913370639362</v>
      </c>
      <c r="I253" s="5"/>
      <c r="J253" s="5"/>
      <c r="K253" s="5"/>
      <c r="L253" s="5"/>
    </row>
    <row r="254" spans="1:12" ht="57">
      <c r="A254" s="34" t="s">
        <v>163</v>
      </c>
      <c r="B254" s="34" t="s">
        <v>169</v>
      </c>
      <c r="C254" s="34" t="s">
        <v>199</v>
      </c>
      <c r="D254" s="34" t="s">
        <v>170</v>
      </c>
      <c r="E254" s="34" t="s">
        <v>172</v>
      </c>
      <c r="F254" s="34" t="s">
        <v>198</v>
      </c>
      <c r="G254" s="13">
        <v>1986.93</v>
      </c>
      <c r="H254" s="14">
        <f t="shared" si="10"/>
        <v>2175.947391356114</v>
      </c>
      <c r="I254" s="5"/>
      <c r="J254" s="5"/>
      <c r="K254" s="5"/>
      <c r="L254" s="5"/>
    </row>
    <row r="255" spans="1:12" ht="57">
      <c r="A255" s="34" t="s">
        <v>163</v>
      </c>
      <c r="B255" s="34" t="s">
        <v>169</v>
      </c>
      <c r="C255" s="34" t="s">
        <v>240</v>
      </c>
      <c r="D255" s="34" t="s">
        <v>170</v>
      </c>
      <c r="E255" s="34" t="s">
        <v>171</v>
      </c>
      <c r="F255" s="34" t="s">
        <v>198</v>
      </c>
      <c r="G255" s="13">
        <v>945.1</v>
      </c>
      <c r="H255" s="14">
        <f t="shared" si="10"/>
        <v>1035.007715204191</v>
      </c>
      <c r="I255" s="7"/>
      <c r="J255" s="5"/>
      <c r="K255" s="5"/>
      <c r="L255" s="5"/>
    </row>
    <row r="256" spans="1:12" ht="71.25">
      <c r="A256" s="34" t="s">
        <v>163</v>
      </c>
      <c r="B256" s="34" t="s">
        <v>173</v>
      </c>
      <c r="C256" s="34" t="s">
        <v>174</v>
      </c>
      <c r="D256" s="34" t="s">
        <v>175</v>
      </c>
      <c r="E256" s="34" t="s">
        <v>175</v>
      </c>
      <c r="F256" s="34" t="s">
        <v>198</v>
      </c>
      <c r="G256" s="13">
        <v>4565.66</v>
      </c>
      <c r="H256" s="14">
        <f t="shared" si="10"/>
        <v>4999.992937254436</v>
      </c>
      <c r="I256" s="7"/>
      <c r="J256" s="5"/>
      <c r="K256" s="5"/>
      <c r="L256" s="5"/>
    </row>
    <row r="257" spans="1:12" ht="42.75">
      <c r="A257" s="34" t="s">
        <v>163</v>
      </c>
      <c r="B257" s="34" t="s">
        <v>176</v>
      </c>
      <c r="C257" s="34" t="s">
        <v>524</v>
      </c>
      <c r="D257" s="34" t="s">
        <v>177</v>
      </c>
      <c r="E257" s="34" t="s">
        <v>177</v>
      </c>
      <c r="F257" s="34" t="s">
        <v>198</v>
      </c>
      <c r="G257" s="13">
        <v>4565.66</v>
      </c>
      <c r="H257" s="14">
        <f t="shared" si="10"/>
        <v>4999.992937254436</v>
      </c>
      <c r="I257" s="5"/>
      <c r="J257" s="5"/>
      <c r="K257" s="5"/>
      <c r="L257" s="5"/>
    </row>
    <row r="258" spans="1:12" ht="42.75">
      <c r="A258" s="34" t="s">
        <v>163</v>
      </c>
      <c r="B258" s="34" t="s">
        <v>176</v>
      </c>
      <c r="C258" s="34" t="s">
        <v>178</v>
      </c>
      <c r="D258" s="34" t="s">
        <v>177</v>
      </c>
      <c r="E258" s="34" t="s">
        <v>179</v>
      </c>
      <c r="F258" s="34" t="s">
        <v>198</v>
      </c>
      <c r="G258" s="13">
        <v>10579.46</v>
      </c>
      <c r="H258" s="14">
        <f t="shared" si="10"/>
        <v>11585.887972377666</v>
      </c>
      <c r="I258" s="7"/>
      <c r="J258" s="7"/>
      <c r="K258" s="8"/>
      <c r="L258" s="5"/>
    </row>
    <row r="259" spans="1:12" ht="14.25">
      <c r="A259" s="17" t="s">
        <v>51</v>
      </c>
      <c r="B259" s="18"/>
      <c r="C259" s="18"/>
      <c r="D259" s="18"/>
      <c r="E259" s="18"/>
      <c r="F259" s="18"/>
      <c r="G259" s="18"/>
      <c r="H259" s="19">
        <f>SUM(H250:H258)</f>
        <v>53771.854061197766</v>
      </c>
      <c r="I259" s="5"/>
      <c r="J259" s="5"/>
      <c r="K259" s="5"/>
      <c r="L259" s="5"/>
    </row>
    <row r="260" spans="1:12" ht="57">
      <c r="A260" s="34" t="s">
        <v>67</v>
      </c>
      <c r="B260" s="34" t="s">
        <v>68</v>
      </c>
      <c r="C260" s="34" t="s">
        <v>532</v>
      </c>
      <c r="D260" s="34" t="s">
        <v>69</v>
      </c>
      <c r="E260" s="34" t="s">
        <v>69</v>
      </c>
      <c r="F260" s="34" t="s">
        <v>191</v>
      </c>
      <c r="G260" s="13">
        <v>45490.25</v>
      </c>
      <c r="H260" s="14">
        <f>G260/1.049875*1.14975</f>
        <v>49817.75443505179</v>
      </c>
      <c r="I260" s="7"/>
      <c r="J260" s="7"/>
      <c r="K260" s="8"/>
      <c r="L260" s="5"/>
    </row>
    <row r="261" spans="1:12" ht="14.25">
      <c r="A261" s="17" t="s">
        <v>52</v>
      </c>
      <c r="B261" s="18"/>
      <c r="C261" s="18"/>
      <c r="D261" s="18"/>
      <c r="E261" s="18"/>
      <c r="F261" s="18"/>
      <c r="G261" s="18"/>
      <c r="H261" s="19">
        <f>SUM(H260)</f>
        <v>49817.75443505179</v>
      </c>
      <c r="I261" s="7"/>
      <c r="J261" s="7"/>
      <c r="K261" s="8"/>
      <c r="L261" s="5"/>
    </row>
    <row r="262" spans="1:12" ht="14.25">
      <c r="A262" s="59"/>
      <c r="B262" s="60"/>
      <c r="C262" s="60"/>
      <c r="D262" s="60"/>
      <c r="E262" s="60"/>
      <c r="F262" s="60"/>
      <c r="G262" s="60"/>
      <c r="H262" s="61"/>
      <c r="I262" s="5"/>
      <c r="J262" s="5"/>
      <c r="K262" s="5"/>
      <c r="L262" s="5"/>
    </row>
    <row r="263" spans="1:12" ht="14.25">
      <c r="A263" s="62" t="s">
        <v>27</v>
      </c>
      <c r="B263" s="63"/>
      <c r="C263" s="63"/>
      <c r="D263" s="63"/>
      <c r="E263" s="63"/>
      <c r="F263" s="63"/>
      <c r="G263" s="63">
        <v>3876072.55</v>
      </c>
      <c r="H263" s="64">
        <f>+H261+H259+H249+H243+H239+H226+H222+H214+H204+H200+H188+H184+H178+H156+H151+H148+H146+H142+H132+H130+H125+H113+H101+H97+H94+H72+H65+H60+H58+H56+H44+H41+H39+H31+H23+H17+H15</f>
        <v>1526377.3268365287</v>
      </c>
      <c r="I263" s="7"/>
      <c r="J263" s="7"/>
      <c r="K263" s="5"/>
      <c r="L263" s="5"/>
    </row>
    <row r="264" spans="1:12" ht="14.25">
      <c r="A264" s="65"/>
      <c r="B264" s="66"/>
      <c r="C264" s="66"/>
      <c r="D264" s="66"/>
      <c r="E264" s="66"/>
      <c r="F264" s="66"/>
      <c r="G264" s="66"/>
      <c r="H264" s="67"/>
      <c r="I264" s="5"/>
      <c r="J264" s="5"/>
      <c r="K264" s="5"/>
      <c r="L264" s="5"/>
    </row>
    <row r="265" spans="1:12" ht="14.25">
      <c r="A265" s="5"/>
      <c r="B265" s="5"/>
      <c r="C265" s="5"/>
      <c r="D265" s="5"/>
      <c r="E265" s="5"/>
      <c r="F265" s="5"/>
      <c r="G265" s="5"/>
      <c r="H265" s="12"/>
      <c r="I265" s="5"/>
      <c r="J265" s="5"/>
      <c r="K265" s="5"/>
      <c r="L265" s="5"/>
    </row>
    <row r="266" ht="14.25">
      <c r="H266" s="3"/>
    </row>
    <row r="267" ht="14.25">
      <c r="H267" s="3"/>
    </row>
    <row r="268" ht="14.25">
      <c r="H268" s="3"/>
    </row>
  </sheetData>
  <autoFilter ref="F9:F263"/>
  <mergeCells count="6">
    <mergeCell ref="A5:H5"/>
    <mergeCell ref="A7:H7"/>
    <mergeCell ref="A1:H1"/>
    <mergeCell ref="A2:H2"/>
    <mergeCell ref="A3:H3"/>
    <mergeCell ref="A4:H4"/>
  </mergeCells>
  <printOptions/>
  <pageMargins left="0.75" right="0.75" top="1" bottom="1" header="0.4921259845" footer="0.4921259845"/>
  <pageSetup horizontalDpi="600" verticalDpi="600" orientation="landscape" paperSize="5"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Ville de Montréal</cp:lastModifiedBy>
  <cp:lastPrinted>2019-01-16T20:36:33Z</cp:lastPrinted>
  <dcterms:created xsi:type="dcterms:W3CDTF">2019-01-04T14:45:16Z</dcterms:created>
  <dcterms:modified xsi:type="dcterms:W3CDTF">2019-01-17T14:53:53Z</dcterms:modified>
  <cp:category/>
  <cp:version/>
  <cp:contentType/>
  <cp:contentStatus/>
</cp:coreProperties>
</file>